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5" yWindow="-150" windowWidth="11025" windowHeight="7680"/>
  </bookViews>
  <sheets>
    <sheet name="Приложение 2" sheetId="2" r:id="rId1"/>
  </sheets>
  <definedNames>
    <definedName name="_GoBack" localSheetId="0">'Приложение 2'!$G$103</definedName>
    <definedName name="OLE_LINK1" localSheetId="0">'Приложение 2'!#REF!</definedName>
    <definedName name="_xlnm.Print_Titles" localSheetId="0">'Приложение 2'!$9:$9</definedName>
  </definedNames>
  <calcPr calcId="125725" iterate="1" iterateDelta="1E-4"/>
</workbook>
</file>

<file path=xl/calcChain.xml><?xml version="1.0" encoding="utf-8"?>
<calcChain xmlns="http://schemas.openxmlformats.org/spreadsheetml/2006/main">
  <c r="K241" i="2"/>
  <c r="J241"/>
  <c r="K248"/>
  <c r="J248"/>
  <c r="K116" l="1"/>
  <c r="K117"/>
  <c r="K121"/>
  <c r="K119"/>
  <c r="J121"/>
  <c r="J119"/>
  <c r="J116" l="1"/>
  <c r="J240" l="1"/>
  <c r="J246"/>
  <c r="J117" l="1"/>
  <c r="K55" l="1"/>
  <c r="J55"/>
  <c r="K272" l="1"/>
  <c r="J272"/>
  <c r="K93" l="1"/>
  <c r="J93"/>
  <c r="K60"/>
  <c r="J60"/>
  <c r="K58"/>
  <c r="J58"/>
  <c r="J148" l="1"/>
  <c r="J147" s="1"/>
  <c r="K252" l="1"/>
  <c r="J252"/>
  <c r="J172"/>
  <c r="K100"/>
  <c r="K97"/>
  <c r="K95"/>
  <c r="K81"/>
  <c r="J100"/>
  <c r="J99" s="1"/>
  <c r="J97"/>
  <c r="J95"/>
  <c r="K76"/>
  <c r="K74"/>
  <c r="K72"/>
  <c r="J76"/>
  <c r="J74"/>
  <c r="J72"/>
  <c r="K47"/>
  <c r="J47"/>
  <c r="K44"/>
  <c r="J44"/>
  <c r="K39"/>
  <c r="J39"/>
  <c r="K29"/>
  <c r="J29"/>
  <c r="K20"/>
  <c r="J20"/>
  <c r="K199"/>
  <c r="J199"/>
  <c r="K52"/>
  <c r="J52"/>
  <c r="K312"/>
  <c r="K309"/>
  <c r="J312"/>
  <c r="J309"/>
  <c r="K92" l="1"/>
  <c r="J92"/>
  <c r="K71"/>
  <c r="J71"/>
  <c r="K276"/>
  <c r="J276"/>
  <c r="K274"/>
  <c r="K271" s="1"/>
  <c r="J274"/>
  <c r="J220"/>
  <c r="J219" s="1"/>
  <c r="J218" s="1"/>
  <c r="K220"/>
  <c r="K219" s="1"/>
  <c r="K218" s="1"/>
  <c r="K170"/>
  <c r="J170"/>
  <c r="K168"/>
  <c r="J168"/>
  <c r="K165"/>
  <c r="J165"/>
  <c r="K163"/>
  <c r="J163"/>
  <c r="J129"/>
  <c r="J271" l="1"/>
  <c r="J306"/>
  <c r="J304"/>
  <c r="J302"/>
  <c r="J300"/>
  <c r="J297"/>
  <c r="J295"/>
  <c r="J293"/>
  <c r="J290"/>
  <c r="J286"/>
  <c r="J284"/>
  <c r="J283" s="1"/>
  <c r="J279"/>
  <c r="J278" s="1"/>
  <c r="J267"/>
  <c r="J266" s="1"/>
  <c r="J265" s="1"/>
  <c r="J264" s="1"/>
  <c r="J262"/>
  <c r="J261" s="1"/>
  <c r="J259"/>
  <c r="J258" s="1"/>
  <c r="J254"/>
  <c r="J251" s="1"/>
  <c r="J244"/>
  <c r="J242"/>
  <c r="J237"/>
  <c r="J235" s="1"/>
  <c r="J234" s="1"/>
  <c r="J232"/>
  <c r="J230"/>
  <c r="J228"/>
  <c r="J224"/>
  <c r="J223" s="1"/>
  <c r="J222" s="1"/>
  <c r="J215"/>
  <c r="J214" s="1"/>
  <c r="J213" s="1"/>
  <c r="J212" s="1"/>
  <c r="J208"/>
  <c r="J207" s="1"/>
  <c r="J206" s="1"/>
  <c r="J204"/>
  <c r="J198"/>
  <c r="J197" s="1"/>
  <c r="J193"/>
  <c r="J192" s="1"/>
  <c r="J189"/>
  <c r="J188" s="1"/>
  <c r="J184"/>
  <c r="J183" s="1"/>
  <c r="J179"/>
  <c r="J178" s="1"/>
  <c r="J176"/>
  <c r="J174"/>
  <c r="J159"/>
  <c r="J158" s="1"/>
  <c r="J157" s="1"/>
  <c r="J152"/>
  <c r="J151" s="1"/>
  <c r="J150" s="1"/>
  <c r="J146"/>
  <c r="J143"/>
  <c r="J142" s="1"/>
  <c r="J141" s="1"/>
  <c r="J139"/>
  <c r="J137"/>
  <c r="J136" s="1"/>
  <c r="J135" s="1"/>
  <c r="J133"/>
  <c r="J131" s="1"/>
  <c r="J128"/>
  <c r="J126"/>
  <c r="J125" s="1"/>
  <c r="J114"/>
  <c r="J113" s="1"/>
  <c r="J112" s="1"/>
  <c r="J109"/>
  <c r="J108" s="1"/>
  <c r="J107" s="1"/>
  <c r="J104"/>
  <c r="J103" s="1"/>
  <c r="J102" s="1"/>
  <c r="J89"/>
  <c r="J88" s="1"/>
  <c r="J86"/>
  <c r="J85" s="1"/>
  <c r="J81"/>
  <c r="J69"/>
  <c r="J67"/>
  <c r="J64"/>
  <c r="J62"/>
  <c r="J42"/>
  <c r="J41" s="1"/>
  <c r="J37"/>
  <c r="J35"/>
  <c r="J33"/>
  <c r="J12" s="1"/>
  <c r="J31"/>
  <c r="J27"/>
  <c r="J22"/>
  <c r="J18"/>
  <c r="J15"/>
  <c r="J13"/>
  <c r="J182" l="1"/>
  <c r="J181" s="1"/>
  <c r="J257"/>
  <c r="J256" s="1"/>
  <c r="J227"/>
  <c r="J226" s="1"/>
  <c r="J162"/>
  <c r="J161" s="1"/>
  <c r="J203"/>
  <c r="J202"/>
  <c r="J80"/>
  <c r="J79"/>
  <c r="J289"/>
  <c r="J288" s="1"/>
  <c r="J282"/>
  <c r="J281" s="1"/>
  <c r="J111"/>
  <c r="J57"/>
  <c r="J124"/>
  <c r="J187"/>
  <c r="J186" s="1"/>
  <c r="J270"/>
  <c r="J132"/>
  <c r="J145"/>
  <c r="J250"/>
  <c r="J236"/>
  <c r="J11" l="1"/>
  <c r="J10" s="1"/>
  <c r="J196"/>
  <c r="J239"/>
  <c r="J123"/>
  <c r="J156"/>
  <c r="J78"/>
  <c r="J217"/>
  <c r="J269"/>
  <c r="J315" l="1"/>
  <c r="J317" s="1"/>
  <c r="K279"/>
  <c r="K278" s="1"/>
  <c r="K174"/>
  <c r="K293" l="1"/>
  <c r="K204"/>
  <c r="K202" s="1"/>
  <c r="K193"/>
  <c r="K192" l="1"/>
  <c r="K244" l="1"/>
  <c r="K15" l="1"/>
  <c r="K172"/>
  <c r="K139" l="1"/>
  <c r="K230" l="1"/>
  <c r="K114"/>
  <c r="K113" s="1"/>
  <c r="K112" s="1"/>
  <c r="K111" l="1"/>
  <c r="K306" l="1"/>
  <c r="K99"/>
  <c r="K189"/>
  <c r="K242" l="1"/>
  <c r="K240" s="1"/>
  <c r="K286"/>
  <c r="K259"/>
  <c r="K258" s="1"/>
  <c r="K254" l="1"/>
  <c r="K251" s="1"/>
  <c r="K208"/>
  <c r="K152"/>
  <c r="K69"/>
  <c r="K207" l="1"/>
  <c r="K206" s="1"/>
  <c r="K302" l="1"/>
  <c r="K80" l="1"/>
  <c r="K148" l="1"/>
  <c r="K147" s="1"/>
  <c r="K146" s="1"/>
  <c r="K224" l="1"/>
  <c r="K223" s="1"/>
  <c r="K222" s="1"/>
  <c r="K232" l="1"/>
  <c r="K33"/>
  <c r="K12" s="1"/>
  <c r="K35" l="1"/>
  <c r="K184" l="1"/>
  <c r="K183" s="1"/>
  <c r="K182" s="1"/>
  <c r="K181" l="1"/>
  <c r="K198"/>
  <c r="K197" s="1"/>
  <c r="K196" s="1"/>
  <c r="K203" l="1"/>
  <c r="K188"/>
  <c r="K187" s="1"/>
  <c r="K159"/>
  <c r="K158" s="1"/>
  <c r="K157" s="1"/>
  <c r="K129"/>
  <c r="K128" s="1"/>
  <c r="K126"/>
  <c r="K125" s="1"/>
  <c r="K186" l="1"/>
  <c r="K124"/>
  <c r="K89" l="1"/>
  <c r="K88" s="1"/>
  <c r="K86"/>
  <c r="K85" s="1"/>
  <c r="K79" l="1"/>
  <c r="K250" l="1"/>
  <c r="K239" l="1"/>
  <c r="K290" l="1"/>
  <c r="K151"/>
  <c r="K150" s="1"/>
  <c r="K145" s="1"/>
  <c r="K67" l="1"/>
  <c r="K64"/>
  <c r="K62"/>
  <c r="K42"/>
  <c r="K41" s="1"/>
  <c r="K37"/>
  <c r="K31"/>
  <c r="K27"/>
  <c r="K22"/>
  <c r="K18"/>
  <c r="K13"/>
  <c r="K57" l="1"/>
  <c r="K11" l="1"/>
  <c r="K10" s="1"/>
  <c r="K300"/>
  <c r="K297"/>
  <c r="K284"/>
  <c r="K283" s="1"/>
  <c r="K282" s="1"/>
  <c r="K281" s="1"/>
  <c r="K262"/>
  <c r="K261" s="1"/>
  <c r="K257" s="1"/>
  <c r="K228"/>
  <c r="K227" s="1"/>
  <c r="K179"/>
  <c r="K178" s="1"/>
  <c r="K176"/>
  <c r="K162" s="1"/>
  <c r="K109"/>
  <c r="K108" s="1"/>
  <c r="K107" s="1"/>
  <c r="K161" l="1"/>
  <c r="K156" s="1"/>
  <c r="K256"/>
  <c r="K226"/>
  <c r="K270"/>
  <c r="K269" l="1"/>
  <c r="K217"/>
  <c r="K104"/>
  <c r="K103" l="1"/>
  <c r="K102" s="1"/>
  <c r="K295" l="1"/>
  <c r="K137"/>
  <c r="K136" s="1"/>
  <c r="K135" s="1"/>
  <c r="K133" l="1"/>
  <c r="K143" l="1"/>
  <c r="K142" s="1"/>
  <c r="K141" s="1"/>
  <c r="K131"/>
  <c r="K123" l="1"/>
  <c r="K132"/>
  <c r="K304" l="1"/>
  <c r="K289" s="1"/>
  <c r="K267" l="1"/>
  <c r="K266" s="1"/>
  <c r="K265" s="1"/>
  <c r="K264" s="1"/>
  <c r="K237" l="1"/>
  <c r="K235" s="1"/>
  <c r="K234" s="1"/>
  <c r="K215"/>
  <c r="K214" s="1"/>
  <c r="K213" s="1"/>
  <c r="K212" s="1"/>
  <c r="K78"/>
  <c r="K288" l="1"/>
  <c r="K315" s="1"/>
  <c r="K317" s="1"/>
  <c r="K236"/>
</calcChain>
</file>

<file path=xl/sharedStrings.xml><?xml version="1.0" encoding="utf-8"?>
<sst xmlns="http://schemas.openxmlformats.org/spreadsheetml/2006/main" count="637" uniqueCount="408">
  <si>
    <t/>
  </si>
  <si>
    <t>Иные бюджетные ассигнования</t>
  </si>
  <si>
    <t>Закупка товаров, работ и услуг для государственных (муниципальных) нужд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</si>
  <si>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</si>
  <si>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субсидий бюджетным, автономным учреждениям и иным некоммерческим организациям</t>
  </si>
  <si>
    <t>Социальное обеспечение и иные выплаты населению</t>
  </si>
  <si>
    <t>Межбюджетные трансферты</t>
  </si>
  <si>
    <t>Центральный аппарат</t>
  </si>
  <si>
    <t>Непрограммные расходы</t>
  </si>
  <si>
    <t>5000000</t>
  </si>
  <si>
    <t>3010000</t>
  </si>
  <si>
    <t>3000000</t>
  </si>
  <si>
    <t>2437256</t>
  </si>
  <si>
    <t>2337235</t>
  </si>
  <si>
    <t>2330000</t>
  </si>
  <si>
    <t>2300000</t>
  </si>
  <si>
    <t>1530000</t>
  </si>
  <si>
    <t>1117158</t>
  </si>
  <si>
    <t>1110000</t>
  </si>
  <si>
    <t>1100000</t>
  </si>
  <si>
    <t>1010000</t>
  </si>
  <si>
    <t>1000000</t>
  </si>
  <si>
    <t>0800000</t>
  </si>
  <si>
    <t>0317089</t>
  </si>
  <si>
    <t>0317087</t>
  </si>
  <si>
    <t>0310000</t>
  </si>
  <si>
    <t>0300000</t>
  </si>
  <si>
    <t>0217042</t>
  </si>
  <si>
    <t>0217031</t>
  </si>
  <si>
    <t>0215260</t>
  </si>
  <si>
    <t>0210000</t>
  </si>
  <si>
    <t>0200000</t>
  </si>
  <si>
    <t>Вид расходов</t>
  </si>
  <si>
    <t>Код целевой классификации</t>
  </si>
  <si>
    <t>Наименование</t>
  </si>
  <si>
    <t>Итого</t>
  </si>
  <si>
    <t>Субвенция на реализацию отдельных полномочий в сфере законодательства об административных правонарушениях</t>
  </si>
  <si>
    <t>Обеспечение деятельности дошкольных учреждений</t>
  </si>
  <si>
    <t>Обеспечение деятельности общеобразовательных учреждений</t>
  </si>
  <si>
    <t>Обеспечение деятельности учреждений дополнительного образования</t>
  </si>
  <si>
    <t>Выплата стипендий одаренным детям</t>
  </si>
  <si>
    <t>Обеспечение деятельности прочих учреждений образования</t>
  </si>
  <si>
    <t>Мероприятия на реализацию муниципальной целевой программы «Молодежь»</t>
  </si>
  <si>
    <t>Расходы на проведение мероприятий по патриотическому воспитанию граждан</t>
  </si>
  <si>
    <t xml:space="preserve">Муниципальная программа «Социальная поддержка населения Гаврилов-Ямского муниципального района» </t>
  </si>
  <si>
    <t>Муниципальная программа «Обеспечение общественного порядка и противодействие преступности на территории Гаврилов-Ямского муниципального района»</t>
  </si>
  <si>
    <t>Муниципальная программа «Защита населения и территории Гаврилов-Ямского муниципального района от чрезвычайных ситуаций»</t>
  </si>
  <si>
    <t>Обеспечение деятельности органа повседневного управления Гаврилов-Ямского муниципального района</t>
  </si>
  <si>
    <t>Муниципальная программа «Развитие культуры и туризма в Гаврилов-Ямском муниципальном районе»</t>
  </si>
  <si>
    <t>Обеспечение деятельности учреждений по организации досуга в сфере культуры</t>
  </si>
  <si>
    <t>Обеспечение деятельности библиотеки</t>
  </si>
  <si>
    <t>Мероприятия на реализацию муниципальной целевой программы «Возрождение традиционной народной культуры»</t>
  </si>
  <si>
    <t xml:space="preserve">Муниципальная программа «Развитие физической культуры и спорта в Гаврилов-Ямском муниципальном районе» </t>
  </si>
  <si>
    <t>Муниципальная программа «Обеспечение качественными коммунальными услугами населения Гаврилов-Ямского муниципального района»</t>
  </si>
  <si>
    <t xml:space="preserve">Муниципальная программа «Экономическое развитие и инновационная экономика Гаврилов-Ямского муниципального района» </t>
  </si>
  <si>
    <t>Расходы на содействие развитию малого и среднего предпринимательства</t>
  </si>
  <si>
    <t>Муниципальная программа «Информационное общество в Гаврилов-Ямском муниципальном районе»</t>
  </si>
  <si>
    <t>Муниципальная программа «Развитие дорожного хозяйства и транспорта в Гаврилов-Ямском муниципальном районе»</t>
  </si>
  <si>
    <t>Муниципальная программа «Развитие сельского хозяйства в Гаврилов-Ямском муниципальном районе»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</si>
  <si>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</si>
  <si>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Глава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</si>
  <si>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</si>
  <si>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местных администраций</t>
  </si>
  <si>
    <t>Обеспечение деятельности учреждений в области молодежной политики</t>
  </si>
  <si>
    <t>Выполнение других обязательств государства</t>
  </si>
  <si>
    <t>02.0.00.00000</t>
  </si>
  <si>
    <t>Организация охраны семьи и детства учреждениями сферы образования</t>
  </si>
  <si>
    <t>Расходы на обеспечение содержания ребенка в семье опекуна и приемной семье, а также вознаграждение, причитающееся приемному родителю</t>
  </si>
  <si>
    <t xml:space="preserve">Расходы на оплату стоимости набора продуктов питания в лагерях с дневной формой пребывания детей, расположенных на территории Ярославской области </t>
  </si>
  <si>
    <t>Расхода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</si>
  <si>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>Расходы на компенсацию части расходов на приобретение путевки в организации отдыха детей и их оздоровления</t>
  </si>
  <si>
    <t>02.2.00.00000</t>
  </si>
  <si>
    <t>02.2.01.00000</t>
  </si>
  <si>
    <t>03.0.00.00000</t>
  </si>
  <si>
    <t>03.1.00.00000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</si>
  <si>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</si>
  <si>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</si>
  <si>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Расходы  на  обеспечение  деятельности органов  местного  самоуправления  в сфере  социальной защиты  населения</t>
  </si>
  <si>
    <t>Предоставление социальных  услуг  населению  муниципального  района  на  основе  соблюдения  стандартов  и  нормативов</t>
  </si>
  <si>
    <t>03.1.02.00000</t>
  </si>
  <si>
    <t>Расходы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</si>
  <si>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Социальная  защита  семей  с  детьми,  инвалидов, ветеранов, граждан  и  детей, оказавшихся  в  трудной  жизненной  ситуации</t>
  </si>
  <si>
    <t>03.1.03.00000</t>
  </si>
  <si>
    <t xml:space="preserve">Социальная помощь отдельным категориям граждан </t>
  </si>
  <si>
    <t>03.1.03.70890</t>
  </si>
  <si>
    <t>03.2.00.00000</t>
  </si>
  <si>
    <t>03.2.01.00000</t>
  </si>
  <si>
    <t>03.2.01.10240</t>
  </si>
  <si>
    <t>03.3.00.00000</t>
  </si>
  <si>
    <t>08.0.00.00000</t>
  </si>
  <si>
    <t>10.0.00.00000</t>
  </si>
  <si>
    <t>10.1.00.00000</t>
  </si>
  <si>
    <t>11.0.00.00000</t>
  </si>
  <si>
    <t>11.1.00.00000</t>
  </si>
  <si>
    <t>Обеспечение деятельности муниципальных бюджетных учреждений в сфере культуры</t>
  </si>
  <si>
    <t>11.1.01.00000</t>
  </si>
  <si>
    <t>13.0.00.00000</t>
  </si>
  <si>
    <t>13.1.00.00000</t>
  </si>
  <si>
    <t>Мероприятия  в  области  физической  культуры  и  спорта.</t>
  </si>
  <si>
    <t>14.2.00.00000</t>
  </si>
  <si>
    <t>15.0.00.00000</t>
  </si>
  <si>
    <t>23.0.00.00000</t>
  </si>
  <si>
    <t>24.0.00.00000</t>
  </si>
  <si>
    <t>24.1.00.00000</t>
  </si>
  <si>
    <t>24.1.01.00000</t>
  </si>
  <si>
    <t>24.2.00.00000</t>
  </si>
  <si>
    <t>25.0.00.00000</t>
  </si>
  <si>
    <t>25.1.00.00000</t>
  </si>
  <si>
    <t>30.0.00.00000</t>
  </si>
  <si>
    <t>30.1.00.00000</t>
  </si>
  <si>
    <t>30.1.01.00000</t>
  </si>
  <si>
    <t>30.1.01.10140</t>
  </si>
  <si>
    <t>Расходы на выполнение мероприятий по повышению энергоэффективности и энергосбережению</t>
  </si>
  <si>
    <t>36.0.00.00000</t>
  </si>
  <si>
    <t>36.2.00.00000</t>
  </si>
  <si>
    <t>50.0.00.00000</t>
  </si>
  <si>
    <t>50.0.00.10260</t>
  </si>
  <si>
    <t>50.0.00.10990</t>
  </si>
  <si>
    <t>50.0.00.11010</t>
  </si>
  <si>
    <t>50.0.00.11020</t>
  </si>
  <si>
    <t>50.0.00.11030</t>
  </si>
  <si>
    <t>08.2.00.00000</t>
  </si>
  <si>
    <t>08.2.01.00000</t>
  </si>
  <si>
    <t>08.2.01.10230</t>
  </si>
  <si>
    <t>Муниципальная программа «Охрана окружающей среды Гаврилов-Ямского муниципального района»</t>
  </si>
  <si>
    <t>12.1.00.00000</t>
  </si>
  <si>
    <t>12.0.00.00000</t>
  </si>
  <si>
    <t>Муниципальная целевая программа «Молодежь»</t>
  </si>
  <si>
    <t xml:space="preserve">Муниципальная целевая программа «Патриотическое воспитание граждан Российской Федерации, проживающих на территории Гаврилов-Ямского муниципального района» </t>
  </si>
  <si>
    <t xml:space="preserve">Муниципальная целевая программа «Профилактика безнадзорности, правонарушений и защита прав несовершеннолетних в Гаврилов-Ямском муниципальном районе» </t>
  </si>
  <si>
    <t xml:space="preserve">Муниципальная целевая программа «Повышение безопасности дорожного движения в Гаврилов-Ямском муниципальном районе» </t>
  </si>
  <si>
    <t>Мероприятия на реализацию муниципальной целевой программы «Повышение безопасности дорожного движения в Гаврилов-Ямском муниципальном районе»</t>
  </si>
  <si>
    <t xml:space="preserve">Муниципальная целевая программа «Развитие физической культуры и спорта в Гаврилов-Ямском муниципальном районе» </t>
  </si>
  <si>
    <t>Муниципальная целевая программа «Развитие водоснабжения, водоотведения и очистки сточных вод Гаврилов-Ямского муниципального района»</t>
  </si>
  <si>
    <t xml:space="preserve">Муниципальная целевая программа «Поддержка и развитие малого и среднего предпринимательства Гаврилов-Ямского муниципального района» </t>
  </si>
  <si>
    <t xml:space="preserve">Муниципальная целевая программа «Развитие сети автомобильных дорог общего пользования местного значения Гаврилов-Ямского муниципального района» </t>
  </si>
  <si>
    <t>Муниципальная целевая программа «Развитие автомобильного пассажирского транспорта общего пользования на территории Гаврилов-Ямского муниципального района»</t>
  </si>
  <si>
    <t>Субсидия МАУ «Редакция  газеты «Гаврилов-Ямский  вестник и местного телевещания»</t>
  </si>
  <si>
    <t>Обеспечение деятельности прочих учреждений культуры</t>
  </si>
  <si>
    <t>02.2.02.00000</t>
  </si>
  <si>
    <t>Субсидия на выполнение мероприятий по обеспечению бесперебойного предоставления коммунальных услуг потребителям</t>
  </si>
  <si>
    <t>Расходы на 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</si>
  <si>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50.0.00.51200</t>
  </si>
  <si>
    <t>Расходы на реализацию мероприятий по охране окружающей среды</t>
  </si>
  <si>
    <t xml:space="preserve">Муниципальная целевая программа «Охрана окружающей среды на территории Гаврилов-Ямского муниципального района» </t>
  </si>
  <si>
    <t>Организация отдыха и оздоровления детей</t>
  </si>
  <si>
    <t>Расходы на оздоровление и отдых детей на территории Гаврилов-Ямского муниципального района</t>
  </si>
  <si>
    <t>Муниципальная программа «Энергоэффективность в Гаврилов-Ямском муниципальном районе»</t>
  </si>
  <si>
    <t>Содействие развитию гражданственности, социальной зрелости молодых граждан</t>
  </si>
  <si>
    <t>23.1.00.00000</t>
  </si>
  <si>
    <t>23.1.01.00000</t>
  </si>
  <si>
    <t>23.1.01.10110</t>
  </si>
  <si>
    <t>Расходы на повышение оплаты труда отдельных категорий работников муниципальных учреждений в сфере образования</t>
  </si>
  <si>
    <t>Расходы на повышение оплаты труда работников муниципальных учреждений в сфере культуры</t>
  </si>
  <si>
    <t>Расходы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</si>
  <si>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03.1.01.70870</t>
  </si>
  <si>
    <t>03.1.02.70850</t>
  </si>
  <si>
    <t>50.0.00.80190</t>
  </si>
  <si>
    <t>50.0.00.80200</t>
  </si>
  <si>
    <t>Организация и проведение районных культурно-массовых мероприятий</t>
  </si>
  <si>
    <t>Муниципальная целевая программа "Профилактика терроризма и экстремизма в Гаврилов-Ямском муниципальном районе"</t>
  </si>
  <si>
    <t>Осуществление меропритяий по профилактике экстремизма</t>
  </si>
  <si>
    <t>Мероприятия по профилактике экстремизма в сферах образования, культуры и социальной политики</t>
  </si>
  <si>
    <t>08.4.00.00000</t>
  </si>
  <si>
    <t>08.4.01.00000</t>
  </si>
  <si>
    <t>08.4.01.12320</t>
  </si>
  <si>
    <t>Формирование безопасного поведения участников дорожного движения, в т.ч. предупреждение детского дорожно-транспортного травматизма</t>
  </si>
  <si>
    <t>13.1.01.00000</t>
  </si>
  <si>
    <t>13.1.01.12170</t>
  </si>
  <si>
    <t>08.1.00.00000</t>
  </si>
  <si>
    <t>Развитие системы профилактики немедицинского потребления наркотиков</t>
  </si>
  <si>
    <t>14.2.01.00000</t>
  </si>
  <si>
    <t>Обеспечение  сельских населенных пунктов качественной питьевой водой</t>
  </si>
  <si>
    <t>14.2.01.10250</t>
  </si>
  <si>
    <t xml:space="preserve">Расходы на выполнение мероприятий по обеспечению сельских населенных пунктов питьевой водой 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</si>
  <si>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</si>
  <si>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10.2.00.00000</t>
  </si>
  <si>
    <t>10.2.02.00000</t>
  </si>
  <si>
    <t>Повышение  эффективности  работы  субъектов  системы  профилактики,  организаций  и  общественных  объединений  в  сфере  профилактики  правонарушений  и  преступлений  несовершеннолетних  и  защите  их  прав и укрепление  материально-технической  базы  учреждений, осуществляющих  проведение  профилактических  мероприятий.</t>
  </si>
  <si>
    <t>08.3.00.00000</t>
  </si>
  <si>
    <t>Муниципальная целевая программа «Возрождение традиционной народной культуры»</t>
  </si>
  <si>
    <t>11.2.00.00000</t>
  </si>
  <si>
    <t>Популяризация традиционной народной культуры (организация работы КЛО, проведение мероприятий, творческих лабораторий, мастер-классов, семинаров, фестивалей, конкурсов, исследовательская деятельность).</t>
  </si>
  <si>
    <t>11.2.01.00000</t>
  </si>
  <si>
    <t>11.2.02.00000</t>
  </si>
  <si>
    <t>08.1.01.00000</t>
  </si>
  <si>
    <t>Реализация мероприятий муниципальной целевой программы "Комплексные меры противодействия злоупотреблению наркотиками и их незаконному обороту в Гаврилов-Ямском муниципальном районе"</t>
  </si>
  <si>
    <t>08.1.01.12230</t>
  </si>
  <si>
    <t>02.2.01.12010</t>
  </si>
  <si>
    <t>02.2.01.12020</t>
  </si>
  <si>
    <t>02.2.01.12030</t>
  </si>
  <si>
    <t>02.2.01.12040</t>
  </si>
  <si>
    <t>02.2.01.12050</t>
  </si>
  <si>
    <t>02.2.01.70530</t>
  </si>
  <si>
    <t>02.2.01.75890</t>
  </si>
  <si>
    <t>02.2.01.R3041</t>
  </si>
  <si>
    <t>02.2.02.70430</t>
  </si>
  <si>
    <t>02.2.02.70460</t>
  </si>
  <si>
    <t>02.2.02.70500</t>
  </si>
  <si>
    <t>02.2.02.70550</t>
  </si>
  <si>
    <t>02.2.03.00000</t>
  </si>
  <si>
    <t>02.2.03.11000</t>
  </si>
  <si>
    <t>02.2.03.12060</t>
  </si>
  <si>
    <t>02.2.03.71000</t>
  </si>
  <si>
    <t>02.2.03.71060</t>
  </si>
  <si>
    <t>02.2.03.74390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</si>
  <si>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</si>
  <si>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21.0.00.00000</t>
  </si>
  <si>
    <t>21.1.00.00000</t>
  </si>
  <si>
    <t>Поддержка деятельности общественных объединений (клубов) детей и молодежи</t>
  </si>
  <si>
    <t>21.1.01.00000</t>
  </si>
  <si>
    <t>21.1.01.12140</t>
  </si>
  <si>
    <t>21.2.00.00000</t>
  </si>
  <si>
    <t>21.2.01.00000</t>
  </si>
  <si>
    <t>21.2.01.12210</t>
  </si>
  <si>
    <t>Муниципальная программа "Управление муниципальным имуществом и земельными ресурсами Гаврилов-Ямского муниципального района"</t>
  </si>
  <si>
    <t>34.0.00.00000</t>
  </si>
  <si>
    <t>34.1.00.00000</t>
  </si>
  <si>
    <t>34.1.01.00000</t>
  </si>
  <si>
    <t>Муниципальная целевая программа «Управление и распоряжение имуществом и земельными ресурсами Гаврилов-Ямского муниципального района»</t>
  </si>
  <si>
    <t>Управление и распоряжение муниципальным имуществом Гаврилов-Ямского муниципального района</t>
  </si>
  <si>
    <t>34.1.01.10090</t>
  </si>
  <si>
    <t>Создание комплекса мер по пресечению незаконного распространения наркотических средств, психотропных веществ и их прекурсоров на территории муниципального района</t>
  </si>
  <si>
    <t>08.1.02.00000</t>
  </si>
  <si>
    <t>Расходы на проведение мероприятий по пресечению распространения наркотических средств</t>
  </si>
  <si>
    <t>08.1.02.12380</t>
  </si>
  <si>
    <t>Развитие и обеспечение функционирования системы комплексного обеспечения общественного порядка и общественной безопасности, общей профилактики правонарушений</t>
  </si>
  <si>
    <t>08.3.01.00000</t>
  </si>
  <si>
    <t>10.2.02.12240</t>
  </si>
  <si>
    <t>08.3.01.10370.</t>
  </si>
  <si>
    <t>11.1.01.12260</t>
  </si>
  <si>
    <t>11.2.01.12030</t>
  </si>
  <si>
    <t>11.2.01.12100</t>
  </si>
  <si>
    <t>11.2.01.12110</t>
  </si>
  <si>
    <t>11.2.01.12120</t>
  </si>
  <si>
    <t>11.2.01.75900</t>
  </si>
  <si>
    <t>15.1.00.0000</t>
  </si>
  <si>
    <t>Обеспечение деятельности МУ "Молодежный центр"</t>
  </si>
  <si>
    <t>21.3.01.00000</t>
  </si>
  <si>
    <t>21.3.01.12150</t>
  </si>
  <si>
    <t>14.3.00.00000</t>
  </si>
  <si>
    <t>14.3.01.00000</t>
  </si>
  <si>
    <t>Организационно-техническое и нормативно-методическое обеспечение бюджетного процесса</t>
  </si>
  <si>
    <t>36.2.01.00000</t>
  </si>
  <si>
    <t>Техническое сопровождение автоматизированных информационных систем и программного обеспечения, применяемых в бюджетном процессе</t>
  </si>
  <si>
    <t>36.2.01.10170</t>
  </si>
  <si>
    <t>Доплаты к пенсиям за выслугу лет гражданам, замещавшим должности муниципальной службы</t>
  </si>
  <si>
    <t>03.3.02.00000</t>
  </si>
  <si>
    <t>Предоставление субсидий общественным объединениям ветеранов, инвалидов и иным общественным объединениям  социальной направленности на возмещение части затрат, связанных с осуществлением  ими уставной деятельности</t>
  </si>
  <si>
    <t>03.3.02.11100</t>
  </si>
  <si>
    <t>Информационное  освещение  общественно-политической и  хозяйственной жизни Гаврилов-Ямского муниципального  района.</t>
  </si>
  <si>
    <t>Организация проведения мероприятий при  осуществлении  деятельности по  обращению с  животными без  владельцев.</t>
  </si>
  <si>
    <t>25.1.03.00000</t>
  </si>
  <si>
    <t>Приведение в нормативное состояние автомобильных дорог общего пользования местного значения и искусственных сооружений на них</t>
  </si>
  <si>
    <t>Осуществление муниципальных пассажирских перевозок автомобильным транспортом общего пользования</t>
  </si>
  <si>
    <t>24.2.01.72560</t>
  </si>
  <si>
    <t>Муниципальная целевая программа «Энергосбережение в Гаврилов-Ямском муниципальном районе»</t>
  </si>
  <si>
    <t>Оказание поддержки ресурсоснабжающим предприятиям ЖКХ на частичное возмещение дополнительных расходов, возникающих при обеспечении бесперебойного предоставления коммунальных услуг потребителям</t>
  </si>
  <si>
    <t>Обеспечение государственных гарантий, прав граждан на образование и социальную поддержку отдельных категорий обучающихся</t>
  </si>
  <si>
    <t>21.3.00.00000</t>
  </si>
  <si>
    <t>Муниципальная целевая программа «Комплексные меры противодействия злоупотреблению наркотиками и их незаконному обороту в Гаврилов-Ямском муниципальном районе»</t>
  </si>
  <si>
    <t>Расходы на проведение мероприятий по профилактики правонарушений</t>
  </si>
  <si>
    <t>Финансовое обеспечение готовности МУ "МЦУ" в целях эффективной работы системы вызова экстренных оперативных служб города через единый общероссийский телефонный номер «112»</t>
  </si>
  <si>
    <t>Муниципальная программа «Развитие образования в Гаврилов-Ямском муниципальном районе»</t>
  </si>
  <si>
    <t>25.1.03.74420</t>
  </si>
  <si>
    <t>15.1.01.00000</t>
  </si>
  <si>
    <t>15.1.01.11090</t>
  </si>
  <si>
    <t>Содействие продвижению и росту конкурентоспособности продукции малого и среднего бизнеса</t>
  </si>
  <si>
    <t>24.2.01.00000</t>
  </si>
  <si>
    <t>24.2.01.10021</t>
  </si>
  <si>
    <t>Муниципальная целевая  программа "Обеспечению  бесперебойного предоставления коммунальных услуг потребителям"</t>
  </si>
  <si>
    <t>Повышение энергетической эффективности использования энеогетических ресурсов</t>
  </si>
  <si>
    <t>11.2.01.R5191</t>
  </si>
  <si>
    <t>Расходы на комплектование книжных фондов муниципальных библиотек</t>
  </si>
  <si>
    <t xml:space="preserve">Мероприятия по управлению, распоряжению и содержанию имущества, находящегося в муниципальной собственности </t>
  </si>
  <si>
    <t>Муниципальная целевая программа "Повышение безопасности жизнедеятельности населения и территории Гаврилов-Ямского муниципального района"</t>
  </si>
  <si>
    <t xml:space="preserve">Муниципальная целевая программа «Развитие агропромышленного комплекса Гаврилов-Ямского муниципального района» </t>
  </si>
  <si>
    <t>Мероприятия по землеустройству, кадастровым работам, оценке и приобретению права собственности</t>
  </si>
  <si>
    <t>34.1.01.10280</t>
  </si>
  <si>
    <t>Муниципальная целевая программа «Профилактика правонарушений в Гаврилов-Ямском муниципальном районе"</t>
  </si>
  <si>
    <t>Расходы на организацию и проведение культурных мероприятий, направленных на улучшение социального самочувствия жителей муниципальных образований Ярославской области</t>
  </si>
  <si>
    <t>11.2.02.70760</t>
  </si>
  <si>
    <t>Организация мероприятий в сфере массовой  физической культуры и спорта</t>
  </si>
  <si>
    <t>14.3.01.11110</t>
  </si>
  <si>
    <t>Природоохранная деятельность, включающая мониторинг компонентов окружающей среды в целях контроля состояния и предотвращения загрязнения и направленная на повышение уровня экологической культуры населения</t>
  </si>
  <si>
    <t>12.1.01.00000</t>
  </si>
  <si>
    <t>12.1.01.10130</t>
  </si>
  <si>
    <t>Расходы на оплату услуг по пассажирским перевозкам автомобильным транспортом общего пользования по муниципальным маршрутам регулярных перевозок по регулируемым тарифам</t>
  </si>
  <si>
    <t>02.2.01.71460</t>
  </si>
  <si>
    <t>Расходы на реализацию мероприятий по обеспечению обязательных требований охраны объектов образования I – III категорий опасности</t>
  </si>
  <si>
    <t>02.2.01.72030</t>
  </si>
  <si>
    <t>Ежемесячное денежное вознаграждение за классное руководство педагогическим работникам муниципальных 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образования.</t>
  </si>
  <si>
    <t>Государственная поддержка опеки и попечительства</t>
  </si>
  <si>
    <t>Организация  питания обучающихся муниципальных образовательных организаций</t>
  </si>
  <si>
    <t>Обеспечение деятельности органов опеки и попечительства</t>
  </si>
  <si>
    <t>Организация образовательного процесса</t>
  </si>
  <si>
    <t>Расходы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</si>
  <si>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>Финансирование дорожного хозяйства</t>
  </si>
  <si>
    <t>Расходы на организацию мероприятий при осуществлении деятельности по обращению с животными без владельцев</t>
  </si>
  <si>
    <t>Расходы на осуществление полномочий по составлению (изменению и дополнению) списков кандидатов в присяжные заседатели федеральных судов общей юрисдикции</t>
  </si>
  <si>
    <t>Расходы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</si>
  <si>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21.3.01.76950</t>
  </si>
  <si>
    <t>50.0.00.12180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</si>
  <si>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</si>
  <si>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Исполнение муниципального социального заказа на оказание муниципальных услуг в социальной сфере</t>
  </si>
  <si>
    <t>02.2.01.12033</t>
  </si>
  <si>
    <t>Муниципальная целевая программа "Реализация вопросов в сфере жилищно-коммунального хозяйств".</t>
  </si>
  <si>
    <t>14.5.00.00000</t>
  </si>
  <si>
    <t>Обеспечение эффективного функционирования жилищно-коммунального хозяйства Гаврилов-Ямского муниципального района</t>
  </si>
  <si>
    <t>14.5.01.00000</t>
  </si>
  <si>
    <t>Расходы на частичную оплату стоимости путевки в организации отдыха детей и их оздоровления</t>
  </si>
  <si>
    <t>02.2.03.75160</t>
  </si>
  <si>
    <t>Содействие  в  развитии  АПК, пищевой  и  перерабатывающей  промышленности  Гаврилов-Ямского  муниципального  района</t>
  </si>
  <si>
    <t>25.1.02.00000</t>
  </si>
  <si>
    <t>Расходы  на  проведение  программных  мероприятий</t>
  </si>
  <si>
    <t>25.1.02.10210</t>
  </si>
  <si>
    <t>Обновление компьютерной техники и оборудования, используемых в бюджетном процессе</t>
  </si>
  <si>
    <t>36.2.01.12280</t>
  </si>
  <si>
    <t>Расходы на финансирование дорожного хозяйства</t>
  </si>
  <si>
    <t>24.1.01.10040</t>
  </si>
  <si>
    <t>Обеспечение долговременного ухода за гражданами пожилого возраста и инвалидами</t>
  </si>
  <si>
    <t>Осуществление полномочий Российской Федерации по государственной регистрации актов гражданского состояния</t>
  </si>
  <si>
    <t>50.0.00.59300</t>
  </si>
  <si>
    <t>Муниципальная программа "Формирование современной городской среды на территории Гаврилов-Ямского муниципального района"</t>
  </si>
  <si>
    <t>06.0.00.00000</t>
  </si>
  <si>
    <t>Муниципальная целевая "Формирование современной городской среды Гаврилов-Ямского муниципального района"</t>
  </si>
  <si>
    <t>06.1.00.00000</t>
  </si>
  <si>
    <t>06.1.01.00000</t>
  </si>
  <si>
    <t>Благоустройство дворовых территорий,установка детских игровых площадок и обустройство территорий для выгула животных</t>
  </si>
  <si>
    <t>06.1.01.70410</t>
  </si>
  <si>
    <t>Муниципальная целевая программа «Развитие образования Гаврилов-Ямского муниципального района»</t>
  </si>
  <si>
    <t xml:space="preserve">Муниципальная целевая программа «Социальная поддержка населения Гаврилов-Ямского муниципального района» </t>
  </si>
  <si>
    <t xml:space="preserve">Муниципальная целевая программа «Обеспечение функционирования органа повседневного управления Гаврилов-Ямского муниципального района» </t>
  </si>
  <si>
    <t xml:space="preserve">Муниципальная целевая программа «Развитие сферы культуры Гаврилов-Ямского муниципального района» </t>
  </si>
  <si>
    <t>Муниципальная целевая программа "Реализация  молодежной политики в Гаврилов-Ямском муниципальном районе"</t>
  </si>
  <si>
    <t>Муниципальная целевая программа «Развитие средств массовой информации на территории Гаврилов-Ямского муниципального района»</t>
  </si>
  <si>
    <t>Муниципальная целевая программа "Эффективное управление муниципальными финансами Гаврилов-ямского муниципального района"</t>
  </si>
  <si>
    <t>21.3.01.16950</t>
  </si>
  <si>
    <t>Материальное стимулирование деятельности народных дружинников в Ярославской области (МБТ ЯО)</t>
  </si>
  <si>
    <t>08.3.01.77650</t>
  </si>
  <si>
    <t>13.1.03.00000</t>
  </si>
  <si>
    <t>13.1.03.12340</t>
  </si>
  <si>
    <t>Развитие  сети физкультурно-оздоровительных объектов</t>
  </si>
  <si>
    <t>Обустройство катка</t>
  </si>
  <si>
    <t>Капитальные вложения в объекты государственной (муниципальной) собственности</t>
  </si>
  <si>
    <t>Условно-утвержденные расходы</t>
  </si>
  <si>
    <t>Всего</t>
  </si>
  <si>
    <t xml:space="preserve">Устранение негативного воздействия скотомогильников (биотермических ям) на окружающую среду </t>
  </si>
  <si>
    <t>Расходы на реализацию мероприятий по организации и содержанию скотомогильников</t>
  </si>
  <si>
    <t>34.1.03.00000</t>
  </si>
  <si>
    <t>34.1.03.73380</t>
  </si>
  <si>
    <t>Расходы бюджета Гаврилов-Ямского муниципального района Ярославской области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2026-2027 годы</t>
  </si>
  <si>
    <t>Муниципальная  целевая  программа "Поддержка  социально-орентированных  некоммерческих  оргагизаций в  Гаврилов-Ямском  муниципальном  районе"</t>
  </si>
  <si>
    <t>Оказание общественным организациям, осуществляющим деятельность на  территории муниципального  района, финансовую, информационную, консультационную поддержку</t>
  </si>
  <si>
    <t>02.2.01.15890</t>
  </si>
  <si>
    <t>Региональный проект "Педагоги и наставники"</t>
  </si>
  <si>
    <t>Расходы на ежемесячное денежное вознаграждение советникам директора по воспитанию  и взаимодействию с детскими общественными объединениями мун-х образовательных организаций</t>
  </si>
  <si>
    <t>02.2.Ю6.00000</t>
  </si>
  <si>
    <t>02.2.Ю6.50501</t>
  </si>
  <si>
    <t>02.2.Ю6.51791</t>
  </si>
  <si>
    <t>02.2.Ю6.53031</t>
  </si>
  <si>
    <t>Региональный проект "Многодетная семья"</t>
  </si>
  <si>
    <t>Оказание  социальной помощи на основании социального контракта</t>
  </si>
  <si>
    <t>Мероприятия, направленные на оказание социальной помощи на основании социального контракта, в части расходов по доставке выплат получателям</t>
  </si>
  <si>
    <t>Региональный проект "Старшее поколение"</t>
  </si>
  <si>
    <t>03.1.Я2.00000</t>
  </si>
  <si>
    <t>03.1.Я2.54040</t>
  </si>
  <si>
    <t>03.1.Я2.75520</t>
  </si>
  <si>
    <t>03.1.Я4.00000</t>
  </si>
  <si>
    <t>03.1.Я4.51630</t>
  </si>
  <si>
    <t>11.2.01.15900</t>
  </si>
  <si>
    <t>10.1.02.10390</t>
  </si>
  <si>
    <t>Проведение превентивных мероприятий для обеспечения защиты населения при возникновении ЧС природного и техногенного характера на территории Гаврилов-Ямского муниципального района, обеспечение выполнения мероприятий по ГО.</t>
  </si>
  <si>
    <t>Расходы на проведение превентивных мероприятий для обеспечения защиты населения при возникновении ЧС природного и техногенного характера</t>
  </si>
  <si>
    <t>10.1.02.00000</t>
  </si>
  <si>
    <t>24.1.01.SД011</t>
  </si>
  <si>
    <t>Уточненный план на 2026  год (руб.)</t>
  </si>
  <si>
    <t>Уточненный план на 2027  год (руб.)</t>
  </si>
  <si>
    <t>Мероприятия, направленные на повышение рождаемости (обеспечение пунктов проката предметами первой необходимости для новорожденных для студенческих, молодых семей, одиноких матерей, иных категорий нуждающихся семей)</t>
  </si>
  <si>
    <t>Благоустройство дворовых территорий поселений</t>
  </si>
  <si>
    <t>Расходы на организацию временного трудоустройства несовершеннолетних граждан в возрасте от 14 до 18 лет в свободное от учебы время</t>
  </si>
  <si>
    <t>Расходы на организацию временного трудоустройства несовершеннолетних граждан в возрасте от 14 до 18 лет в свободное от учебы время (средства района)</t>
  </si>
  <si>
    <r>
      <t>Мероприятия на реализацию муниципальной целевой программы «</t>
    </r>
    <r>
      <rPr>
        <sz val="10"/>
        <color rgb="FF000000"/>
        <rFont val="Times New Roman"/>
        <family val="1"/>
        <charset val="204"/>
      </rPr>
      <t xml:space="preserve">Профилактика безнадзорности, правонарушений и защита прав несовершеннолетних в Гаврилов-Ямском  муниципальном районе» </t>
    </r>
  </si>
  <si>
    <r>
      <t>14</t>
    </r>
    <r>
      <rPr>
        <b/>
        <sz val="10"/>
        <color rgb="FF000000"/>
        <rFont val="Times New Roman"/>
        <family val="1"/>
        <charset val="204"/>
      </rPr>
      <t>.0.00.00000</t>
    </r>
  </si>
  <si>
    <t>03.1.Я2.53130</t>
  </si>
  <si>
    <t>Приобретение транспортных средств в лизинг</t>
  </si>
  <si>
    <t>34.1.01.10030</t>
  </si>
  <si>
    <t>Расходы на освобождение от взимаемой с родителей (законных представителей) платы за присмотр и уход за детьми</t>
  </si>
  <si>
    <t>02.2.02.78510</t>
  </si>
  <si>
    <t>14.5.01.11120</t>
  </si>
  <si>
    <t>Обеспечение деятельности муниципального бюджетного учреждения ЖКХ</t>
  </si>
  <si>
    <t>Реализация  мероприятиятий по формированию современной городской среды</t>
  </si>
  <si>
    <t>06.1.02.00000</t>
  </si>
  <si>
    <t>Разработка архитектурной концепции и проведение социальных, экономических и пространственных исследований для подготовки конкурсной заявки г.Гаврилов-Ям для участия во Всероссийском конкурсе лучших проектов создания комфортной городской среды в малых городах и исторических поселениях</t>
  </si>
  <si>
    <t>06.1.02.10200</t>
  </si>
  <si>
    <t>24.1.01.SД012</t>
  </si>
  <si>
    <t>Капитальный ремонт и ремонт дорожных объектов муниципальной собственности</t>
  </si>
  <si>
    <t>Организация зон отдыха и катания на коньках в зимний период на общественных территориях МО ЯО (срдства мест. бюдж)</t>
  </si>
  <si>
    <t>06.1.02.18590</t>
  </si>
  <si>
    <t>Организация зон отдыха и катания на коньках в зимний период на общественных территориях МО ЯО</t>
  </si>
  <si>
    <t>06.1.02.78590</t>
  </si>
  <si>
    <t>Расходы на финансирование дорожного хозяйства (средства гор.сред.)</t>
  </si>
  <si>
    <t>24.1.01.S5460</t>
  </si>
  <si>
    <t>Приложение 5</t>
  </si>
  <si>
    <t xml:space="preserve">                                                                      к решению Собрания представителей</t>
  </si>
  <si>
    <t xml:space="preserve">                                                                                     Гаврилов-Ямского муниципальногорайона </t>
  </si>
  <si>
    <t xml:space="preserve">                      Муниципального Совета Гаврилов-Ямского муниципального округа от 22.10.2025  № 137)</t>
  </si>
  <si>
    <t xml:space="preserve">Ярославской области от 11.12.2024 № 387 (в ред. решения </t>
  </si>
</sst>
</file>

<file path=xl/styles.xml><?xml version="1.0" encoding="utf-8"?>
<styleSheet xmlns="http://schemas.openxmlformats.org/spreadsheetml/2006/main">
  <numFmts count="1">
    <numFmt numFmtId="164" formatCode="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1">
    <xf numFmtId="0" fontId="0" fillId="0" borderId="0" xfId="0"/>
    <xf numFmtId="0" fontId="3" fillId="0" borderId="0" xfId="1" applyFont="1" applyFill="1" applyProtection="1">
      <protection hidden="1"/>
    </xf>
    <xf numFmtId="0" fontId="3" fillId="0" borderId="6" xfId="1" applyFont="1" applyFill="1" applyBorder="1" applyProtection="1">
      <protection hidden="1"/>
    </xf>
    <xf numFmtId="0" fontId="3" fillId="0" borderId="7" xfId="1" applyFont="1" applyFill="1" applyBorder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Protection="1"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/>
      <protection hidden="1"/>
    </xf>
    <xf numFmtId="0" fontId="5" fillId="0" borderId="8" xfId="1" applyNumberFormat="1" applyFont="1" applyFill="1" applyBorder="1" applyAlignment="1" applyProtection="1">
      <alignment horizontal="center"/>
      <protection hidden="1"/>
    </xf>
    <xf numFmtId="164" fontId="5" fillId="0" borderId="11" xfId="1" applyNumberFormat="1" applyFont="1" applyFill="1" applyBorder="1" applyAlignment="1" applyProtection="1">
      <alignment horizontal="center"/>
      <protection hidden="1"/>
    </xf>
    <xf numFmtId="4" fontId="5" fillId="0" borderId="11" xfId="1" applyNumberFormat="1" applyFont="1" applyFill="1" applyBorder="1" applyAlignment="1" applyProtection="1">
      <alignment horizontal="right"/>
      <protection hidden="1"/>
    </xf>
    <xf numFmtId="164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0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left"/>
      <protection hidden="1"/>
    </xf>
    <xf numFmtId="0" fontId="3" fillId="0" borderId="8" xfId="1" applyNumberFormat="1" applyFont="1" applyFill="1" applyBorder="1" applyAlignment="1" applyProtection="1">
      <alignment horizontal="center"/>
      <protection hidden="1"/>
    </xf>
    <xf numFmtId="0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center"/>
      <protection hidden="1"/>
    </xf>
    <xf numFmtId="4" fontId="5" fillId="0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/>
      <protection hidden="1"/>
    </xf>
    <xf numFmtId="4" fontId="3" fillId="0" borderId="11" xfId="1" applyNumberFormat="1" applyFont="1" applyFill="1" applyBorder="1" applyAlignment="1" applyProtection="1">
      <alignment horizontal="right"/>
      <protection hidden="1"/>
    </xf>
    <xf numFmtId="49" fontId="3" fillId="0" borderId="9" xfId="1" applyNumberFormat="1" applyFont="1" applyFill="1" applyBorder="1" applyAlignment="1" applyProtection="1">
      <alignment horizontal="center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164" fontId="3" fillId="0" borderId="2" xfId="1" applyNumberFormat="1" applyFont="1" applyFill="1" applyBorder="1" applyAlignment="1" applyProtection="1">
      <alignment horizontal="center"/>
      <protection hidden="1"/>
    </xf>
    <xf numFmtId="0" fontId="3" fillId="0" borderId="11" xfId="1" applyNumberFormat="1" applyFont="1" applyFill="1" applyBorder="1" applyAlignment="1" applyProtection="1">
      <alignment horizontal="left" vertical="top" wrapText="1"/>
      <protection hidden="1"/>
    </xf>
    <xf numFmtId="0" fontId="10" fillId="0" borderId="9" xfId="0" applyFont="1" applyFill="1" applyBorder="1" applyAlignment="1"/>
    <xf numFmtId="0" fontId="6" fillId="0" borderId="1" xfId="0" applyFont="1" applyFill="1" applyBorder="1" applyAlignment="1">
      <alignment horizontal="left" wrapText="1"/>
    </xf>
    <xf numFmtId="164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left"/>
      <protection hidden="1"/>
    </xf>
    <xf numFmtId="0" fontId="8" fillId="0" borderId="1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left"/>
    </xf>
    <xf numFmtId="0" fontId="5" fillId="0" borderId="9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/>
      <protection hidden="1"/>
    </xf>
    <xf numFmtId="4" fontId="9" fillId="0" borderId="1" xfId="1" applyNumberFormat="1" applyFont="1" applyFill="1" applyBorder="1" applyAlignment="1" applyProtection="1">
      <alignment horizontal="right"/>
      <protection hidden="1"/>
    </xf>
    <xf numFmtId="0" fontId="3" fillId="0" borderId="12" xfId="1" applyNumberFormat="1" applyFont="1" applyFill="1" applyBorder="1" applyAlignment="1" applyProtection="1">
      <alignment horizontal="center"/>
      <protection hidden="1"/>
    </xf>
    <xf numFmtId="0" fontId="5" fillId="0" borderId="2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0" fontId="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/>
      <protection hidden="1"/>
    </xf>
    <xf numFmtId="164" fontId="5" fillId="0" borderId="1" xfId="1" applyNumberFormat="1" applyFont="1" applyFill="1" applyBorder="1" applyAlignment="1" applyProtection="1">
      <alignment horizontal="center" vertical="center"/>
      <protection hidden="1"/>
    </xf>
    <xf numFmtId="4" fontId="5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6" xfId="1" applyNumberFormat="1" applyFont="1" applyFill="1" applyBorder="1" applyAlignment="1" applyProtection="1">
      <alignment horizontal="center"/>
      <protection hidden="1"/>
    </xf>
    <xf numFmtId="4" fontId="3" fillId="0" borderId="6" xfId="1" applyNumberFormat="1" applyFont="1" applyFill="1" applyBorder="1" applyAlignment="1" applyProtection="1">
      <alignment horizontal="right"/>
      <protection hidden="1"/>
    </xf>
    <xf numFmtId="4" fontId="7" fillId="0" borderId="1" xfId="1" applyNumberFormat="1" applyFont="1" applyFill="1" applyBorder="1" applyAlignment="1" applyProtection="1">
      <alignment horizontal="right"/>
      <protection hidden="1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11" xfId="1" applyNumberFormat="1" applyFont="1" applyFill="1" applyBorder="1" applyAlignment="1" applyProtection="1">
      <alignment horizontal="left" vertical="top" wrapText="1"/>
      <protection hidden="1"/>
    </xf>
    <xf numFmtId="0" fontId="11" fillId="0" borderId="1" xfId="0" applyFont="1" applyFill="1" applyBorder="1" applyAlignment="1">
      <alignment horizontal="left" wrapText="1"/>
    </xf>
    <xf numFmtId="0" fontId="11" fillId="0" borderId="9" xfId="0" applyFont="1" applyFill="1" applyBorder="1" applyAlignment="1"/>
    <xf numFmtId="4" fontId="10" fillId="0" borderId="1" xfId="1" applyNumberFormat="1" applyFont="1" applyFill="1" applyBorder="1" applyAlignment="1" applyProtection="1">
      <alignment horizontal="right"/>
      <protection hidden="1"/>
    </xf>
    <xf numFmtId="0" fontId="6" fillId="0" borderId="9" xfId="0" applyFont="1" applyFill="1" applyBorder="1" applyAlignment="1"/>
    <xf numFmtId="0" fontId="6" fillId="0" borderId="2" xfId="0" applyFont="1" applyFill="1" applyBorder="1" applyAlignment="1"/>
    <xf numFmtId="0" fontId="8" fillId="0" borderId="2" xfId="0" applyFont="1" applyFill="1" applyBorder="1" applyAlignment="1">
      <alignment horizontal="center"/>
    </xf>
    <xf numFmtId="0" fontId="3" fillId="0" borderId="6" xfId="1" applyNumberFormat="1" applyFont="1" applyFill="1" applyBorder="1" applyAlignment="1" applyProtection="1">
      <alignment horizontal="left" vertical="top" wrapText="1"/>
      <protection hidden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wrapText="1"/>
    </xf>
    <xf numFmtId="164" fontId="3" fillId="0" borderId="12" xfId="1" applyNumberFormat="1" applyFont="1" applyFill="1" applyBorder="1" applyAlignment="1" applyProtection="1">
      <alignment horizontal="center"/>
      <protection hidden="1"/>
    </xf>
    <xf numFmtId="0" fontId="7" fillId="0" borderId="8" xfId="1" applyNumberFormat="1" applyFont="1" applyFill="1" applyBorder="1" applyAlignment="1" applyProtection="1">
      <alignment horizontal="center"/>
      <protection hidden="1"/>
    </xf>
    <xf numFmtId="164" fontId="7" fillId="0" borderId="11" xfId="1" applyNumberFormat="1" applyFont="1" applyFill="1" applyBorder="1" applyAlignment="1" applyProtection="1">
      <alignment horizontal="center"/>
      <protection hidden="1"/>
    </xf>
    <xf numFmtId="0" fontId="9" fillId="0" borderId="8" xfId="1" applyNumberFormat="1" applyFont="1" applyFill="1" applyBorder="1" applyAlignment="1" applyProtection="1">
      <alignment horizontal="center"/>
      <protection hidden="1"/>
    </xf>
    <xf numFmtId="164" fontId="9" fillId="0" borderId="11" xfId="1" applyNumberFormat="1" applyFont="1" applyFill="1" applyBorder="1" applyAlignment="1" applyProtection="1">
      <alignment horizontal="center"/>
      <protection hidden="1"/>
    </xf>
    <xf numFmtId="164" fontId="3" fillId="0" borderId="11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>
      <alignment horizontal="center"/>
    </xf>
    <xf numFmtId="0" fontId="9" fillId="0" borderId="9" xfId="0" applyFont="1" applyFill="1" applyBorder="1" applyAlignment="1"/>
    <xf numFmtId="0" fontId="7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  <xf numFmtId="164" fontId="5" fillId="0" borderId="6" xfId="1" applyNumberFormat="1" applyFont="1" applyFill="1" applyBorder="1" applyAlignment="1" applyProtection="1">
      <alignment horizontal="center"/>
      <protection hidden="1"/>
    </xf>
    <xf numFmtId="49" fontId="5" fillId="0" borderId="10" xfId="1" applyNumberFormat="1" applyFont="1" applyFill="1" applyBorder="1" applyAlignment="1" applyProtection="1">
      <alignment horizontal="center"/>
      <protection hidden="1"/>
    </xf>
    <xf numFmtId="49" fontId="4" fillId="0" borderId="9" xfId="1" applyNumberFormat="1" applyFont="1" applyFill="1" applyBorder="1" applyAlignment="1" applyProtection="1">
      <alignment horizontal="center"/>
      <protection hidden="1"/>
    </xf>
    <xf numFmtId="164" fontId="4" fillId="0" borderId="11" xfId="1" applyNumberFormat="1" applyFont="1" applyFill="1" applyBorder="1" applyAlignment="1" applyProtection="1">
      <alignment horizontal="center"/>
      <protection hidden="1"/>
    </xf>
    <xf numFmtId="0" fontId="8" fillId="0" borderId="1" xfId="0" applyFont="1" applyFill="1" applyBorder="1" applyAlignment="1"/>
    <xf numFmtId="0" fontId="11" fillId="0" borderId="1" xfId="0" applyFont="1" applyFill="1" applyBorder="1" applyAlignment="1"/>
    <xf numFmtId="0" fontId="9" fillId="0" borderId="1" xfId="0" applyFont="1" applyFill="1" applyBorder="1" applyAlignment="1">
      <alignment wrapText="1"/>
    </xf>
    <xf numFmtId="49" fontId="5" fillId="0" borderId="9" xfId="1" applyNumberFormat="1" applyFont="1" applyFill="1" applyBorder="1" applyAlignment="1" applyProtection="1">
      <alignment horizontal="center"/>
      <protection hidden="1"/>
    </xf>
    <xf numFmtId="0" fontId="8" fillId="0" borderId="9" xfId="0" applyFont="1" applyFill="1" applyBorder="1" applyAlignment="1"/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/>
    <xf numFmtId="0" fontId="3" fillId="0" borderId="0" xfId="1" applyFont="1" applyFill="1" applyBorder="1" applyProtection="1">
      <protection hidden="1"/>
    </xf>
    <xf numFmtId="164" fontId="3" fillId="0" borderId="9" xfId="1" applyNumberFormat="1" applyFont="1" applyFill="1" applyBorder="1" applyAlignment="1" applyProtection="1">
      <alignment horizontal="center"/>
      <protection hidden="1"/>
    </xf>
    <xf numFmtId="4" fontId="4" fillId="0" borderId="1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Font="1" applyFill="1"/>
    <xf numFmtId="0" fontId="3" fillId="0" borderId="9" xfId="1" applyFont="1" applyFill="1" applyBorder="1"/>
    <xf numFmtId="164" fontId="12" fillId="0" borderId="1" xfId="1" applyNumberFormat="1" applyFont="1" applyFill="1" applyBorder="1" applyAlignment="1" applyProtection="1">
      <alignment horizont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9" fillId="0" borderId="2" xfId="0" applyFont="1" applyFill="1" applyBorder="1" applyAlignment="1"/>
    <xf numFmtId="0" fontId="7" fillId="0" borderId="2" xfId="0" applyFont="1" applyFill="1" applyBorder="1" applyAlignment="1"/>
    <xf numFmtId="0" fontId="9" fillId="0" borderId="1" xfId="0" applyFont="1" applyFill="1" applyBorder="1" applyAlignment="1"/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7" fillId="0" borderId="9" xfId="0" applyFont="1" applyFill="1" applyBorder="1" applyAlignment="1"/>
    <xf numFmtId="0" fontId="6" fillId="0" borderId="1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/>
    </xf>
    <xf numFmtId="0" fontId="11" fillId="0" borderId="2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6" fillId="0" borderId="1" xfId="0" applyFont="1" applyFill="1" applyBorder="1" applyAlignment="1"/>
    <xf numFmtId="0" fontId="11" fillId="0" borderId="1" xfId="0" applyFont="1" applyFill="1" applyBorder="1" applyAlignment="1">
      <alignment wrapText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9" xfId="0" applyFont="1" applyFill="1" applyBorder="1" applyAlignment="1">
      <alignment horizontal="center"/>
    </xf>
    <xf numFmtId="4" fontId="9" fillId="0" borderId="11" xfId="1" applyNumberFormat="1" applyFont="1" applyFill="1" applyBorder="1" applyAlignment="1" applyProtection="1">
      <alignment horizontal="right"/>
      <protection hidden="1"/>
    </xf>
    <xf numFmtId="0" fontId="6" fillId="0" borderId="12" xfId="0" applyFont="1" applyFill="1" applyBorder="1" applyAlignment="1">
      <alignment horizontal="center"/>
    </xf>
    <xf numFmtId="0" fontId="6" fillId="0" borderId="11" xfId="0" applyFont="1" applyFill="1" applyBorder="1" applyAlignment="1">
      <alignment horizontal="left" wrapText="1"/>
    </xf>
    <xf numFmtId="0" fontId="6" fillId="0" borderId="13" xfId="0" applyFont="1" applyFill="1" applyBorder="1" applyAlignment="1">
      <alignment horizontal="center"/>
    </xf>
    <xf numFmtId="0" fontId="11" fillId="0" borderId="2" xfId="0" applyFont="1" applyFill="1" applyBorder="1" applyAlignment="1">
      <alignment horizontal="justify"/>
    </xf>
    <xf numFmtId="0" fontId="6" fillId="0" borderId="9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10" fillId="0" borderId="2" xfId="0" applyFont="1" applyFill="1" applyBorder="1" applyAlignment="1"/>
    <xf numFmtId="0" fontId="7" fillId="0" borderId="10" xfId="0" applyFont="1" applyFill="1" applyBorder="1" applyAlignment="1"/>
    <xf numFmtId="0" fontId="9" fillId="0" borderId="12" xfId="0" applyFont="1" applyFill="1" applyBorder="1" applyAlignment="1"/>
    <xf numFmtId="0" fontId="9" fillId="0" borderId="8" xfId="0" applyFont="1" applyFill="1" applyBorder="1" applyAlignment="1"/>
    <xf numFmtId="0" fontId="12" fillId="0" borderId="8" xfId="1" applyNumberFormat="1" applyFont="1" applyFill="1" applyBorder="1" applyAlignment="1" applyProtection="1">
      <alignment horizontal="center"/>
      <protection hidden="1"/>
    </xf>
    <xf numFmtId="0" fontId="11" fillId="0" borderId="2" xfId="0" applyFont="1" applyFill="1" applyBorder="1" applyAlignment="1"/>
    <xf numFmtId="0" fontId="6" fillId="0" borderId="0" xfId="0" applyFont="1" applyFill="1" applyBorder="1" applyAlignment="1"/>
    <xf numFmtId="0" fontId="13" fillId="0" borderId="11" xfId="0" applyFont="1" applyFill="1" applyBorder="1" applyAlignment="1">
      <alignment horizontal="left" vertical="center" wrapText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4" fontId="7" fillId="2" borderId="1" xfId="1" applyNumberFormat="1" applyFont="1" applyFill="1" applyBorder="1" applyAlignment="1" applyProtection="1">
      <alignment horizontal="right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5" fillId="0" borderId="6" xfId="1" applyNumberFormat="1" applyFont="1" applyFill="1" applyBorder="1" applyAlignment="1" applyProtection="1">
      <alignment horizontal="center" vertical="center"/>
      <protection hidden="1"/>
    </xf>
    <xf numFmtId="0" fontId="5" fillId="0" borderId="7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6" xfId="1" applyNumberFormat="1" applyFont="1" applyFill="1" applyBorder="1" applyAlignment="1" applyProtection="1">
      <alignment horizontal="center" vertical="center"/>
      <protection hidden="1"/>
    </xf>
    <xf numFmtId="0" fontId="3" fillId="0" borderId="7" xfId="1" applyNumberFormat="1" applyFont="1" applyFill="1" applyBorder="1" applyAlignment="1" applyProtection="1">
      <alignment horizontal="center" vertical="center"/>
      <protection hidden="1"/>
    </xf>
    <xf numFmtId="0" fontId="3" fillId="0" borderId="9" xfId="1" applyNumberFormat="1" applyFont="1" applyFill="1" applyBorder="1" applyAlignment="1" applyProtection="1">
      <alignment horizontal="center" vertical="center"/>
      <protection hidden="1"/>
    </xf>
    <xf numFmtId="0" fontId="5" fillId="0" borderId="3" xfId="1" applyNumberFormat="1" applyFont="1" applyFill="1" applyBorder="1" applyAlignment="1" applyProtection="1">
      <alignment horizontal="center" vertical="center"/>
      <protection hidden="1"/>
    </xf>
    <xf numFmtId="0" fontId="5" fillId="0" borderId="4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right" vertical="center" wrapText="1"/>
      <protection hidden="1"/>
    </xf>
    <xf numFmtId="0" fontId="0" fillId="0" borderId="0" xfId="0" applyAlignment="1"/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17"/>
  <sheetViews>
    <sheetView tabSelected="1" zoomScale="110" zoomScaleNormal="110" zoomScaleSheetLayoutView="100" workbookViewId="0">
      <selection activeCell="Q9" sqref="Q9"/>
    </sheetView>
  </sheetViews>
  <sheetFormatPr defaultColWidth="9.140625" defaultRowHeight="12.75"/>
  <cols>
    <col min="1" max="1" width="0.140625" style="93" customWidth="1"/>
    <col min="2" max="6" width="0" style="93" hidden="1" customWidth="1"/>
    <col min="7" max="7" width="45.5703125" style="93" customWidth="1"/>
    <col min="8" max="8" width="13.42578125" style="93" customWidth="1"/>
    <col min="9" max="9" width="6.28515625" style="93" customWidth="1"/>
    <col min="10" max="10" width="16.42578125" style="93" customWidth="1"/>
    <col min="11" max="11" width="17.5703125" style="93" customWidth="1"/>
    <col min="12" max="209" width="9.140625" style="93" customWidth="1"/>
    <col min="210" max="16384" width="9.140625" style="93"/>
  </cols>
  <sheetData>
    <row r="1" spans="1:11" ht="15.6" customHeight="1">
      <c r="A1" s="1"/>
      <c r="B1" s="1"/>
      <c r="C1" s="1"/>
      <c r="D1" s="1"/>
      <c r="E1" s="1"/>
      <c r="F1" s="1"/>
      <c r="G1" s="1"/>
      <c r="H1" s="167" t="s">
        <v>403</v>
      </c>
      <c r="I1" s="167"/>
      <c r="J1" s="167"/>
      <c r="K1" s="167"/>
    </row>
    <row r="2" spans="1:11" ht="15.6" customHeight="1">
      <c r="A2" s="1"/>
      <c r="B2" s="1"/>
      <c r="C2" s="1"/>
      <c r="D2" s="1"/>
      <c r="E2" s="1"/>
      <c r="F2" s="1"/>
      <c r="G2" s="169" t="s">
        <v>404</v>
      </c>
      <c r="H2" s="169"/>
      <c r="I2" s="169"/>
      <c r="J2" s="169"/>
      <c r="K2" s="169"/>
    </row>
    <row r="3" spans="1:11" ht="15.6" customHeight="1">
      <c r="A3" s="1"/>
      <c r="B3" s="1"/>
      <c r="C3" s="1"/>
      <c r="D3" s="1"/>
      <c r="E3" s="1"/>
      <c r="F3" s="1"/>
      <c r="G3" s="169" t="s">
        <v>405</v>
      </c>
      <c r="H3" s="169"/>
      <c r="I3" s="169"/>
      <c r="J3" s="169"/>
      <c r="K3" s="169"/>
    </row>
    <row r="4" spans="1:11" ht="15.6" customHeight="1">
      <c r="A4" s="1"/>
      <c r="B4" s="1"/>
      <c r="C4" s="1"/>
      <c r="D4" s="1"/>
      <c r="E4" s="1"/>
      <c r="F4" s="1"/>
      <c r="G4" s="109"/>
      <c r="H4" s="169" t="s">
        <v>407</v>
      </c>
      <c r="I4" s="169"/>
      <c r="J4" s="169"/>
      <c r="K4" s="169"/>
    </row>
    <row r="5" spans="1:11" ht="15.6" customHeight="1">
      <c r="A5" s="1"/>
      <c r="B5" s="1"/>
      <c r="C5" s="1"/>
      <c r="D5" s="1"/>
      <c r="E5" s="1"/>
      <c r="F5" s="1"/>
      <c r="G5" s="167" t="s">
        <v>406</v>
      </c>
      <c r="H5" s="170"/>
      <c r="I5" s="170"/>
      <c r="J5" s="170"/>
      <c r="K5" s="170"/>
    </row>
    <row r="6" spans="1:11" ht="14.4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</row>
    <row r="7" spans="1:11" ht="78.75" customHeight="1">
      <c r="A7" s="1"/>
      <c r="B7" s="168" t="s">
        <v>351</v>
      </c>
      <c r="C7" s="168"/>
      <c r="D7" s="168"/>
      <c r="E7" s="168"/>
      <c r="F7" s="168"/>
      <c r="G7" s="168"/>
      <c r="H7" s="168"/>
      <c r="I7" s="168"/>
      <c r="J7" s="168"/>
      <c r="K7" s="168"/>
    </row>
    <row r="8" spans="1:11" ht="14.4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1" ht="70.5" customHeight="1">
      <c r="A9" s="1"/>
      <c r="B9" s="2"/>
      <c r="C9" s="2"/>
      <c r="D9" s="2"/>
      <c r="E9" s="3"/>
      <c r="F9" s="3"/>
      <c r="G9" s="4" t="s">
        <v>34</v>
      </c>
      <c r="H9" s="5" t="s">
        <v>33</v>
      </c>
      <c r="I9" s="4" t="s">
        <v>32</v>
      </c>
      <c r="J9" s="4" t="s">
        <v>376</v>
      </c>
      <c r="K9" s="4" t="s">
        <v>377</v>
      </c>
    </row>
    <row r="10" spans="1:11" ht="25.5">
      <c r="A10" s="6"/>
      <c r="B10" s="156" t="s">
        <v>31</v>
      </c>
      <c r="C10" s="156"/>
      <c r="D10" s="156"/>
      <c r="E10" s="156"/>
      <c r="F10" s="157"/>
      <c r="G10" s="7" t="s">
        <v>263</v>
      </c>
      <c r="H10" s="8" t="s">
        <v>65</v>
      </c>
      <c r="I10" s="9" t="s">
        <v>0</v>
      </c>
      <c r="J10" s="10">
        <f>SUM(J11)</f>
        <v>764731742</v>
      </c>
      <c r="K10" s="10">
        <f>SUM(K11)</f>
        <v>706159650</v>
      </c>
    </row>
    <row r="11" spans="1:11" ht="38.25">
      <c r="A11" s="6"/>
      <c r="B11" s="154" t="s">
        <v>30</v>
      </c>
      <c r="C11" s="154"/>
      <c r="D11" s="154"/>
      <c r="E11" s="154"/>
      <c r="F11" s="155"/>
      <c r="G11" s="31" t="s">
        <v>330</v>
      </c>
      <c r="H11" s="11" t="s">
        <v>71</v>
      </c>
      <c r="I11" s="12" t="s">
        <v>0</v>
      </c>
      <c r="J11" s="13">
        <f>SUM(J12+J41+J57+J71)</f>
        <v>764731742</v>
      </c>
      <c r="K11" s="13">
        <f>SUM(K12+K41+K57+K71)</f>
        <v>706159650</v>
      </c>
    </row>
    <row r="12" spans="1:11" ht="38.25">
      <c r="A12" s="6"/>
      <c r="B12" s="96"/>
      <c r="C12" s="96"/>
      <c r="D12" s="96"/>
      <c r="E12" s="96"/>
      <c r="F12" s="97"/>
      <c r="G12" s="31" t="s">
        <v>258</v>
      </c>
      <c r="H12" s="113" t="s">
        <v>72</v>
      </c>
      <c r="I12" s="12"/>
      <c r="J12" s="13">
        <f>SUM(J13+J15+J18+J20+J22+J27+J33+J31+J37+J39+J29+J35)</f>
        <v>698290041</v>
      </c>
      <c r="K12" s="13">
        <f>SUM(K13+K15+K18+K20+K22+K27+K33+K31+K37+K39+K29+K35)</f>
        <v>640864244</v>
      </c>
    </row>
    <row r="13" spans="1:11">
      <c r="A13" s="6"/>
      <c r="B13" s="162" t="s">
        <v>29</v>
      </c>
      <c r="C13" s="162"/>
      <c r="D13" s="162"/>
      <c r="E13" s="162"/>
      <c r="F13" s="163"/>
      <c r="G13" s="35" t="s">
        <v>37</v>
      </c>
      <c r="H13" s="114" t="s">
        <v>188</v>
      </c>
      <c r="I13" s="14" t="s">
        <v>0</v>
      </c>
      <c r="J13" s="15">
        <f>SUM(J14:J14)</f>
        <v>55686000</v>
      </c>
      <c r="K13" s="15">
        <f>SUM(K14:K14)</f>
        <v>38594000</v>
      </c>
    </row>
    <row r="14" spans="1:11" ht="38.25">
      <c r="A14" s="6"/>
      <c r="B14" s="158">
        <v>500</v>
      </c>
      <c r="C14" s="158"/>
      <c r="D14" s="158"/>
      <c r="E14" s="158"/>
      <c r="F14" s="159"/>
      <c r="G14" s="16" t="s">
        <v>4</v>
      </c>
      <c r="H14" s="17" t="s">
        <v>0</v>
      </c>
      <c r="I14" s="14">
        <v>600</v>
      </c>
      <c r="J14" s="15">
        <v>55686000</v>
      </c>
      <c r="K14" s="15">
        <v>38594000</v>
      </c>
    </row>
    <row r="15" spans="1:11" ht="16.5" customHeight="1">
      <c r="A15" s="6"/>
      <c r="B15" s="160" t="s">
        <v>28</v>
      </c>
      <c r="C15" s="160"/>
      <c r="D15" s="160"/>
      <c r="E15" s="160"/>
      <c r="F15" s="161"/>
      <c r="G15" s="16" t="s">
        <v>38</v>
      </c>
      <c r="H15" s="114" t="s">
        <v>189</v>
      </c>
      <c r="I15" s="14" t="s">
        <v>0</v>
      </c>
      <c r="J15" s="15">
        <f>SUM(J16:J17)</f>
        <v>53897677</v>
      </c>
      <c r="K15" s="15">
        <f>SUM(K16:K17)</f>
        <v>34194888</v>
      </c>
    </row>
    <row r="16" spans="1:11">
      <c r="A16" s="6"/>
      <c r="B16" s="102"/>
      <c r="C16" s="102"/>
      <c r="D16" s="102"/>
      <c r="E16" s="102"/>
      <c r="F16" s="103"/>
      <c r="G16" s="16" t="s">
        <v>5</v>
      </c>
      <c r="H16" s="18" t="s">
        <v>0</v>
      </c>
      <c r="I16" s="14">
        <v>300</v>
      </c>
      <c r="J16" s="15">
        <v>15000</v>
      </c>
      <c r="K16" s="15">
        <v>10000</v>
      </c>
    </row>
    <row r="17" spans="1:11" ht="38.25">
      <c r="A17" s="6"/>
      <c r="B17" s="162">
        <v>100</v>
      </c>
      <c r="C17" s="162"/>
      <c r="D17" s="162"/>
      <c r="E17" s="162"/>
      <c r="F17" s="163"/>
      <c r="G17" s="16" t="s">
        <v>4</v>
      </c>
      <c r="H17" s="17" t="s">
        <v>0</v>
      </c>
      <c r="I17" s="14">
        <v>600</v>
      </c>
      <c r="J17" s="15">
        <v>53882677</v>
      </c>
      <c r="K17" s="15">
        <v>34184888</v>
      </c>
    </row>
    <row r="18" spans="1:11" ht="25.5">
      <c r="A18" s="6"/>
      <c r="B18" s="162">
        <v>200</v>
      </c>
      <c r="C18" s="162"/>
      <c r="D18" s="162"/>
      <c r="E18" s="162"/>
      <c r="F18" s="163"/>
      <c r="G18" s="16" t="s">
        <v>39</v>
      </c>
      <c r="H18" s="112" t="s">
        <v>190</v>
      </c>
      <c r="I18" s="14"/>
      <c r="J18" s="15">
        <f>SUM(J19:J19)</f>
        <v>13745000</v>
      </c>
      <c r="K18" s="15">
        <f>SUM(K19:K19)</f>
        <v>9113000</v>
      </c>
    </row>
    <row r="19" spans="1:11" ht="38.25">
      <c r="A19" s="6"/>
      <c r="B19" s="162">
        <v>300</v>
      </c>
      <c r="C19" s="162"/>
      <c r="D19" s="162"/>
      <c r="E19" s="162"/>
      <c r="F19" s="163"/>
      <c r="G19" s="16" t="s">
        <v>4</v>
      </c>
      <c r="H19" s="19" t="s">
        <v>0</v>
      </c>
      <c r="I19" s="14">
        <v>600</v>
      </c>
      <c r="J19" s="15">
        <v>13745000</v>
      </c>
      <c r="K19" s="15">
        <v>9113000</v>
      </c>
    </row>
    <row r="20" spans="1:11" ht="25.5">
      <c r="A20" s="6"/>
      <c r="B20" s="104"/>
      <c r="C20" s="104"/>
      <c r="D20" s="104"/>
      <c r="E20" s="104"/>
      <c r="F20" s="105"/>
      <c r="G20" s="16" t="s">
        <v>304</v>
      </c>
      <c r="H20" s="19" t="s">
        <v>305</v>
      </c>
      <c r="I20" s="14"/>
      <c r="J20" s="15">
        <f>SUM(J21:J21)</f>
        <v>2046000</v>
      </c>
      <c r="K20" s="15">
        <f>SUM(K21:K21)</f>
        <v>1357000</v>
      </c>
    </row>
    <row r="21" spans="1:11" ht="38.25">
      <c r="A21" s="6"/>
      <c r="B21" s="104"/>
      <c r="C21" s="104"/>
      <c r="D21" s="104"/>
      <c r="E21" s="104"/>
      <c r="F21" s="105"/>
      <c r="G21" s="16" t="s">
        <v>4</v>
      </c>
      <c r="H21" s="19" t="s">
        <v>0</v>
      </c>
      <c r="I21" s="14">
        <v>600</v>
      </c>
      <c r="J21" s="15">
        <v>2046000</v>
      </c>
      <c r="K21" s="15">
        <v>1357000</v>
      </c>
    </row>
    <row r="22" spans="1:11" ht="16.5" customHeight="1">
      <c r="A22" s="6"/>
      <c r="B22" s="162">
        <v>600</v>
      </c>
      <c r="C22" s="162"/>
      <c r="D22" s="162"/>
      <c r="E22" s="162"/>
      <c r="F22" s="163"/>
      <c r="G22" s="16" t="s">
        <v>41</v>
      </c>
      <c r="H22" s="72" t="s">
        <v>191</v>
      </c>
      <c r="I22" s="14"/>
      <c r="J22" s="15">
        <f>SUM(J23:J26)</f>
        <v>19148000</v>
      </c>
      <c r="K22" s="15">
        <f>SUM(K23:K26)</f>
        <v>12695000</v>
      </c>
    </row>
    <row r="23" spans="1:11" ht="51.75" customHeight="1">
      <c r="A23" s="6"/>
      <c r="B23" s="158">
        <v>800</v>
      </c>
      <c r="C23" s="158"/>
      <c r="D23" s="158"/>
      <c r="E23" s="158"/>
      <c r="F23" s="159"/>
      <c r="G23" s="16" t="s">
        <v>3</v>
      </c>
      <c r="H23" s="20" t="s">
        <v>0</v>
      </c>
      <c r="I23" s="14">
        <v>100</v>
      </c>
      <c r="J23" s="15">
        <v>13894000</v>
      </c>
      <c r="K23" s="15">
        <v>9212000</v>
      </c>
    </row>
    <row r="24" spans="1:11" ht="25.5">
      <c r="A24" s="6"/>
      <c r="B24" s="162">
        <v>200</v>
      </c>
      <c r="C24" s="162"/>
      <c r="D24" s="162"/>
      <c r="E24" s="162"/>
      <c r="F24" s="163"/>
      <c r="G24" s="16" t="s">
        <v>2</v>
      </c>
      <c r="H24" s="20" t="s">
        <v>0</v>
      </c>
      <c r="I24" s="14">
        <v>200</v>
      </c>
      <c r="J24" s="15">
        <v>1528000</v>
      </c>
      <c r="K24" s="15">
        <v>1013000</v>
      </c>
    </row>
    <row r="25" spans="1:11" ht="38.25">
      <c r="A25" s="6"/>
      <c r="B25" s="158">
        <v>800</v>
      </c>
      <c r="C25" s="158"/>
      <c r="D25" s="158"/>
      <c r="E25" s="158"/>
      <c r="F25" s="159"/>
      <c r="G25" s="16" t="s">
        <v>4</v>
      </c>
      <c r="H25" s="20" t="s">
        <v>0</v>
      </c>
      <c r="I25" s="14">
        <v>600</v>
      </c>
      <c r="J25" s="15">
        <v>3693000</v>
      </c>
      <c r="K25" s="15">
        <v>2448000</v>
      </c>
    </row>
    <row r="26" spans="1:11">
      <c r="A26" s="6"/>
      <c r="B26" s="101"/>
      <c r="C26" s="106"/>
      <c r="D26" s="106"/>
      <c r="E26" s="106"/>
      <c r="F26" s="106"/>
      <c r="G26" s="16" t="s">
        <v>1</v>
      </c>
      <c r="H26" s="20" t="s">
        <v>0</v>
      </c>
      <c r="I26" s="14">
        <v>800</v>
      </c>
      <c r="J26" s="15">
        <v>33000</v>
      </c>
      <c r="K26" s="15">
        <v>22000</v>
      </c>
    </row>
    <row r="27" spans="1:11">
      <c r="A27" s="6"/>
      <c r="B27" s="159" t="s">
        <v>27</v>
      </c>
      <c r="C27" s="164"/>
      <c r="D27" s="164"/>
      <c r="E27" s="164"/>
      <c r="F27" s="164"/>
      <c r="G27" s="35" t="s">
        <v>40</v>
      </c>
      <c r="H27" s="115" t="s">
        <v>192</v>
      </c>
      <c r="I27" s="14" t="s">
        <v>0</v>
      </c>
      <c r="J27" s="15">
        <f>SUM(J28)</f>
        <v>103000</v>
      </c>
      <c r="K27" s="15">
        <f>SUM(K28)</f>
        <v>68000</v>
      </c>
    </row>
    <row r="28" spans="1:11">
      <c r="A28" s="6"/>
      <c r="B28" s="162">
        <v>300</v>
      </c>
      <c r="C28" s="162"/>
      <c r="D28" s="162"/>
      <c r="E28" s="162"/>
      <c r="F28" s="163"/>
      <c r="G28" s="16" t="s">
        <v>5</v>
      </c>
      <c r="H28" s="19" t="s">
        <v>0</v>
      </c>
      <c r="I28" s="14">
        <v>300</v>
      </c>
      <c r="J28" s="15">
        <v>103000</v>
      </c>
      <c r="K28" s="15">
        <v>68000</v>
      </c>
    </row>
    <row r="29" spans="1:11" ht="30" customHeight="1">
      <c r="A29" s="6"/>
      <c r="B29" s="104"/>
      <c r="C29" s="104"/>
      <c r="D29" s="104"/>
      <c r="E29" s="104"/>
      <c r="F29" s="105"/>
      <c r="G29" s="16" t="s">
        <v>152</v>
      </c>
      <c r="H29" s="19" t="s">
        <v>354</v>
      </c>
      <c r="I29" s="14"/>
      <c r="J29" s="15">
        <f>SUM(J30)</f>
        <v>26607000</v>
      </c>
      <c r="K29" s="15">
        <f>SUM(K30)</f>
        <v>17640000</v>
      </c>
    </row>
    <row r="30" spans="1:11" ht="38.25">
      <c r="A30" s="6"/>
      <c r="B30" s="104"/>
      <c r="C30" s="104"/>
      <c r="D30" s="104"/>
      <c r="E30" s="104"/>
      <c r="F30" s="105"/>
      <c r="G30" s="16" t="s">
        <v>4</v>
      </c>
      <c r="H30" s="20" t="s">
        <v>0</v>
      </c>
      <c r="I30" s="14">
        <v>600</v>
      </c>
      <c r="J30" s="15">
        <v>26607000</v>
      </c>
      <c r="K30" s="15">
        <v>17640000</v>
      </c>
    </row>
    <row r="31" spans="1:11" ht="25.5">
      <c r="A31" s="6"/>
      <c r="B31" s="104"/>
      <c r="C31" s="104"/>
      <c r="D31" s="104"/>
      <c r="E31" s="104"/>
      <c r="F31" s="105"/>
      <c r="G31" s="16" t="s">
        <v>293</v>
      </c>
      <c r="H31" s="112" t="s">
        <v>193</v>
      </c>
      <c r="I31" s="14" t="s">
        <v>0</v>
      </c>
      <c r="J31" s="15">
        <f>SUM(J32)</f>
        <v>14930080</v>
      </c>
      <c r="K31" s="15">
        <f>SUM(K32)</f>
        <v>15608720</v>
      </c>
    </row>
    <row r="32" spans="1:11" ht="38.25">
      <c r="A32" s="6"/>
      <c r="B32" s="104"/>
      <c r="C32" s="104"/>
      <c r="D32" s="104"/>
      <c r="E32" s="104"/>
      <c r="F32" s="105"/>
      <c r="G32" s="16" t="s">
        <v>4</v>
      </c>
      <c r="H32" s="20"/>
      <c r="I32" s="14">
        <v>600</v>
      </c>
      <c r="J32" s="15">
        <v>14930080</v>
      </c>
      <c r="K32" s="15">
        <v>15608720</v>
      </c>
    </row>
    <row r="33" spans="1:11">
      <c r="A33" s="6"/>
      <c r="B33" s="104"/>
      <c r="C33" s="104"/>
      <c r="D33" s="104"/>
      <c r="E33" s="104"/>
      <c r="F33" s="105"/>
      <c r="G33" s="16" t="s">
        <v>295</v>
      </c>
      <c r="H33" s="112" t="s">
        <v>288</v>
      </c>
      <c r="I33" s="14" t="s">
        <v>0</v>
      </c>
      <c r="J33" s="15">
        <f>SUM(J34)</f>
        <v>480062231</v>
      </c>
      <c r="K33" s="15">
        <f>SUM(K34)</f>
        <v>480062231</v>
      </c>
    </row>
    <row r="34" spans="1:11" ht="38.25">
      <c r="A34" s="6"/>
      <c r="B34" s="104"/>
      <c r="C34" s="104"/>
      <c r="D34" s="104"/>
      <c r="E34" s="104"/>
      <c r="F34" s="105"/>
      <c r="G34" s="16" t="s">
        <v>4</v>
      </c>
      <c r="H34" s="21" t="s">
        <v>0</v>
      </c>
      <c r="I34" s="14">
        <v>600</v>
      </c>
      <c r="J34" s="15">
        <v>480062231</v>
      </c>
      <c r="K34" s="15">
        <v>480062231</v>
      </c>
    </row>
    <row r="35" spans="1:11" ht="38.25">
      <c r="A35" s="6"/>
      <c r="B35" s="104"/>
      <c r="C35" s="104"/>
      <c r="D35" s="104"/>
      <c r="E35" s="104"/>
      <c r="F35" s="105"/>
      <c r="G35" s="16" t="s">
        <v>289</v>
      </c>
      <c r="H35" s="20" t="s">
        <v>290</v>
      </c>
      <c r="I35" s="14"/>
      <c r="J35" s="15">
        <f>SUM(J36)</f>
        <v>1334499</v>
      </c>
      <c r="K35" s="15">
        <f>SUM(K36)</f>
        <v>1398527</v>
      </c>
    </row>
    <row r="36" spans="1:11" ht="38.25">
      <c r="A36" s="6"/>
      <c r="B36" s="104"/>
      <c r="C36" s="104"/>
      <c r="D36" s="104"/>
      <c r="E36" s="104"/>
      <c r="F36" s="105"/>
      <c r="G36" s="16" t="s">
        <v>4</v>
      </c>
      <c r="H36" s="20"/>
      <c r="I36" s="14">
        <v>600</v>
      </c>
      <c r="J36" s="15">
        <v>1334499</v>
      </c>
      <c r="K36" s="15">
        <v>1398527</v>
      </c>
    </row>
    <row r="37" spans="1:11" ht="28.5" customHeight="1">
      <c r="A37" s="6"/>
      <c r="B37" s="104"/>
      <c r="C37" s="104"/>
      <c r="D37" s="104"/>
      <c r="E37" s="104"/>
      <c r="F37" s="105"/>
      <c r="G37" s="16" t="s">
        <v>152</v>
      </c>
      <c r="H37" s="20" t="s">
        <v>194</v>
      </c>
      <c r="I37" s="14"/>
      <c r="J37" s="15">
        <f>SUM(J38)</f>
        <v>17433607</v>
      </c>
      <c r="K37" s="15">
        <f>SUM(K38)</f>
        <v>17433607</v>
      </c>
    </row>
    <row r="38" spans="1:11" ht="38.25">
      <c r="A38" s="6"/>
      <c r="B38" s="104"/>
      <c r="C38" s="104"/>
      <c r="D38" s="104"/>
      <c r="E38" s="104"/>
      <c r="F38" s="105"/>
      <c r="G38" s="16" t="s">
        <v>4</v>
      </c>
      <c r="H38" s="20" t="s">
        <v>0</v>
      </c>
      <c r="I38" s="14">
        <v>600</v>
      </c>
      <c r="J38" s="15">
        <v>17433607</v>
      </c>
      <c r="K38" s="15">
        <v>17433607</v>
      </c>
    </row>
    <row r="39" spans="1:11" ht="51">
      <c r="A39" s="6"/>
      <c r="B39" s="104"/>
      <c r="C39" s="104"/>
      <c r="D39" s="104"/>
      <c r="E39" s="104"/>
      <c r="F39" s="105"/>
      <c r="G39" s="16" t="s">
        <v>175</v>
      </c>
      <c r="H39" s="20" t="s">
        <v>195</v>
      </c>
      <c r="I39" s="14"/>
      <c r="J39" s="15">
        <f>SUM(J40)</f>
        <v>13296947</v>
      </c>
      <c r="K39" s="15">
        <f>SUM(K40)</f>
        <v>12699271</v>
      </c>
    </row>
    <row r="40" spans="1:11" ht="38.25">
      <c r="A40" s="6"/>
      <c r="B40" s="104"/>
      <c r="C40" s="104"/>
      <c r="D40" s="104"/>
      <c r="E40" s="104"/>
      <c r="F40" s="105"/>
      <c r="G40" s="16" t="s">
        <v>4</v>
      </c>
      <c r="H40" s="20" t="s">
        <v>0</v>
      </c>
      <c r="I40" s="14">
        <v>600</v>
      </c>
      <c r="J40" s="15">
        <v>13296947</v>
      </c>
      <c r="K40" s="15">
        <v>12699271</v>
      </c>
    </row>
    <row r="41" spans="1:11" ht="25.5">
      <c r="A41" s="6"/>
      <c r="B41" s="104"/>
      <c r="C41" s="104"/>
      <c r="D41" s="104"/>
      <c r="E41" s="104"/>
      <c r="F41" s="105"/>
      <c r="G41" s="73" t="s">
        <v>66</v>
      </c>
      <c r="H41" s="113" t="s">
        <v>139</v>
      </c>
      <c r="I41" s="14"/>
      <c r="J41" s="22">
        <f>SUM(J42+J44+J47+J52+J55)</f>
        <v>29674021</v>
      </c>
      <c r="K41" s="22">
        <f>SUM(K42+K44+K47+K52+K55)</f>
        <v>29674021</v>
      </c>
    </row>
    <row r="42" spans="1:11" ht="63.75">
      <c r="A42" s="6"/>
      <c r="B42" s="104"/>
      <c r="C42" s="104"/>
      <c r="D42" s="104"/>
      <c r="E42" s="104"/>
      <c r="F42" s="105"/>
      <c r="G42" s="75" t="s">
        <v>141</v>
      </c>
      <c r="H42" s="72" t="s">
        <v>196</v>
      </c>
      <c r="I42" s="14"/>
      <c r="J42" s="15">
        <f>SUM(J43)</f>
        <v>0</v>
      </c>
      <c r="K42" s="15">
        <f>SUM(K43)</f>
        <v>0</v>
      </c>
    </row>
    <row r="43" spans="1:11" ht="38.25">
      <c r="A43" s="6"/>
      <c r="B43" s="104"/>
      <c r="C43" s="104"/>
      <c r="D43" s="104"/>
      <c r="E43" s="104"/>
      <c r="F43" s="105"/>
      <c r="G43" s="16" t="s">
        <v>4</v>
      </c>
      <c r="H43" s="17" t="s">
        <v>0</v>
      </c>
      <c r="I43" s="14">
        <v>600</v>
      </c>
      <c r="J43" s="15">
        <v>0</v>
      </c>
      <c r="K43" s="15">
        <v>0</v>
      </c>
    </row>
    <row r="44" spans="1:11" ht="38.25">
      <c r="A44" s="6"/>
      <c r="B44" s="104"/>
      <c r="C44" s="104"/>
      <c r="D44" s="104"/>
      <c r="E44" s="104"/>
      <c r="F44" s="105"/>
      <c r="G44" s="75" t="s">
        <v>67</v>
      </c>
      <c r="H44" s="112" t="s">
        <v>197</v>
      </c>
      <c r="I44" s="14"/>
      <c r="J44" s="15">
        <f>SUM(J45:J46)</f>
        <v>23289296</v>
      </c>
      <c r="K44" s="15">
        <f>SUM(K45:K46)</f>
        <v>23289296</v>
      </c>
    </row>
    <row r="45" spans="1:11" ht="25.5">
      <c r="A45" s="6"/>
      <c r="B45" s="104"/>
      <c r="C45" s="104"/>
      <c r="D45" s="104"/>
      <c r="E45" s="104"/>
      <c r="F45" s="105"/>
      <c r="G45" s="16" t="s">
        <v>2</v>
      </c>
      <c r="H45" s="20" t="s">
        <v>0</v>
      </c>
      <c r="I45" s="14">
        <v>200</v>
      </c>
      <c r="J45" s="15">
        <v>115000</v>
      </c>
      <c r="K45" s="15">
        <v>115000</v>
      </c>
    </row>
    <row r="46" spans="1:11">
      <c r="A46" s="6"/>
      <c r="B46" s="104"/>
      <c r="C46" s="104"/>
      <c r="D46" s="104"/>
      <c r="E46" s="104"/>
      <c r="F46" s="105"/>
      <c r="G46" s="23" t="s">
        <v>5</v>
      </c>
      <c r="H46" s="21"/>
      <c r="I46" s="14">
        <v>300</v>
      </c>
      <c r="J46" s="15">
        <v>23174296</v>
      </c>
      <c r="K46" s="15">
        <v>23174296</v>
      </c>
    </row>
    <row r="47" spans="1:11">
      <c r="A47" s="6"/>
      <c r="B47" s="104"/>
      <c r="C47" s="104"/>
      <c r="D47" s="104"/>
      <c r="E47" s="104"/>
      <c r="F47" s="105"/>
      <c r="G47" s="16" t="s">
        <v>292</v>
      </c>
      <c r="H47" s="112" t="s">
        <v>198</v>
      </c>
      <c r="I47" s="14"/>
      <c r="J47" s="15">
        <f>SUM(J48:J51)</f>
        <v>2803194</v>
      </c>
      <c r="K47" s="15">
        <f>SUM(K48:K51)</f>
        <v>2803194</v>
      </c>
    </row>
    <row r="48" spans="1:11" ht="54.75" customHeight="1">
      <c r="A48" s="6"/>
      <c r="B48" s="104"/>
      <c r="C48" s="104"/>
      <c r="D48" s="104"/>
      <c r="E48" s="104"/>
      <c r="F48" s="105"/>
      <c r="G48" s="16" t="s">
        <v>3</v>
      </c>
      <c r="H48" s="20" t="s">
        <v>0</v>
      </c>
      <c r="I48" s="14">
        <v>100</v>
      </c>
      <c r="J48" s="15">
        <v>228000</v>
      </c>
      <c r="K48" s="15">
        <v>228000</v>
      </c>
    </row>
    <row r="49" spans="1:11" ht="25.5">
      <c r="A49" s="6"/>
      <c r="B49" s="104"/>
      <c r="C49" s="104"/>
      <c r="D49" s="104"/>
      <c r="E49" s="104"/>
      <c r="F49" s="105"/>
      <c r="G49" s="16" t="s">
        <v>2</v>
      </c>
      <c r="H49" s="20" t="s">
        <v>0</v>
      </c>
      <c r="I49" s="14">
        <v>200</v>
      </c>
      <c r="J49" s="15">
        <v>565.23</v>
      </c>
      <c r="K49" s="15">
        <v>565.23</v>
      </c>
    </row>
    <row r="50" spans="1:11">
      <c r="A50" s="6"/>
      <c r="B50" s="104"/>
      <c r="C50" s="104"/>
      <c r="D50" s="104"/>
      <c r="E50" s="104"/>
      <c r="F50" s="105"/>
      <c r="G50" s="16" t="s">
        <v>5</v>
      </c>
      <c r="H50" s="20"/>
      <c r="I50" s="14">
        <v>300</v>
      </c>
      <c r="J50" s="15">
        <v>1656737.77</v>
      </c>
      <c r="K50" s="15">
        <v>1656737.77</v>
      </c>
    </row>
    <row r="51" spans="1:11" ht="38.25">
      <c r="A51" s="6"/>
      <c r="B51" s="104"/>
      <c r="C51" s="104"/>
      <c r="D51" s="104"/>
      <c r="E51" s="104"/>
      <c r="F51" s="105"/>
      <c r="G51" s="16" t="s">
        <v>4</v>
      </c>
      <c r="H51" s="20" t="s">
        <v>0</v>
      </c>
      <c r="I51" s="14">
        <v>600</v>
      </c>
      <c r="J51" s="15">
        <v>917891</v>
      </c>
      <c r="K51" s="15">
        <v>917891</v>
      </c>
    </row>
    <row r="52" spans="1:11" ht="14.25" customHeight="1">
      <c r="A52" s="6"/>
      <c r="B52" s="104"/>
      <c r="C52" s="104"/>
      <c r="D52" s="104"/>
      <c r="E52" s="104"/>
      <c r="F52" s="105"/>
      <c r="G52" s="75" t="s">
        <v>294</v>
      </c>
      <c r="H52" s="112" t="s">
        <v>199</v>
      </c>
      <c r="I52" s="14" t="s">
        <v>0</v>
      </c>
      <c r="J52" s="15">
        <f>SUM(J53:J54)</f>
        <v>2674331</v>
      </c>
      <c r="K52" s="15">
        <f>SUM(K53:K54)</f>
        <v>2674331</v>
      </c>
    </row>
    <row r="53" spans="1:11" ht="54.75" customHeight="1">
      <c r="A53" s="6"/>
      <c r="B53" s="104"/>
      <c r="C53" s="104"/>
      <c r="D53" s="104"/>
      <c r="E53" s="104"/>
      <c r="F53" s="105"/>
      <c r="G53" s="16" t="s">
        <v>3</v>
      </c>
      <c r="H53" s="20" t="s">
        <v>0</v>
      </c>
      <c r="I53" s="14">
        <v>100</v>
      </c>
      <c r="J53" s="15">
        <v>2489831</v>
      </c>
      <c r="K53" s="15">
        <v>2489831</v>
      </c>
    </row>
    <row r="54" spans="1:11" ht="25.5">
      <c r="A54" s="6"/>
      <c r="B54" s="104"/>
      <c r="C54" s="104"/>
      <c r="D54" s="104"/>
      <c r="E54" s="104"/>
      <c r="F54" s="105"/>
      <c r="G54" s="16" t="s">
        <v>2</v>
      </c>
      <c r="H54" s="20"/>
      <c r="I54" s="14">
        <v>200</v>
      </c>
      <c r="J54" s="15">
        <v>184500</v>
      </c>
      <c r="K54" s="15">
        <v>184500</v>
      </c>
    </row>
    <row r="55" spans="1:11" ht="38.25">
      <c r="A55" s="6"/>
      <c r="B55" s="110"/>
      <c r="C55" s="110"/>
      <c r="D55" s="110"/>
      <c r="E55" s="110"/>
      <c r="F55" s="111"/>
      <c r="G55" s="16" t="s">
        <v>387</v>
      </c>
      <c r="H55" s="20" t="s">
        <v>388</v>
      </c>
      <c r="I55" s="14"/>
      <c r="J55" s="15">
        <f>J56</f>
        <v>907200</v>
      </c>
      <c r="K55" s="15">
        <f>K56</f>
        <v>907200</v>
      </c>
    </row>
    <row r="56" spans="1:11" ht="38.25">
      <c r="A56" s="6"/>
      <c r="B56" s="110"/>
      <c r="C56" s="110"/>
      <c r="D56" s="110"/>
      <c r="E56" s="110"/>
      <c r="F56" s="111"/>
      <c r="G56" s="16" t="s">
        <v>4</v>
      </c>
      <c r="H56" s="20"/>
      <c r="I56" s="14">
        <v>600</v>
      </c>
      <c r="J56" s="15">
        <v>907200</v>
      </c>
      <c r="K56" s="15">
        <v>907200</v>
      </c>
    </row>
    <row r="57" spans="1:11" ht="24" customHeight="1">
      <c r="A57" s="6"/>
      <c r="B57" s="104"/>
      <c r="C57" s="104"/>
      <c r="D57" s="104"/>
      <c r="E57" s="104"/>
      <c r="F57" s="105"/>
      <c r="G57" s="76" t="s">
        <v>145</v>
      </c>
      <c r="H57" s="113" t="s">
        <v>200</v>
      </c>
      <c r="I57" s="14"/>
      <c r="J57" s="22">
        <f>SUM(J58+J60+J62+J64+J67+J69)</f>
        <v>6505598</v>
      </c>
      <c r="K57" s="22">
        <f>SUM(K58+K60+K62+K64+K67+K69)</f>
        <v>5977163</v>
      </c>
    </row>
    <row r="58" spans="1:11" ht="51">
      <c r="A58" s="6"/>
      <c r="B58" s="104"/>
      <c r="C58" s="104"/>
      <c r="D58" s="104"/>
      <c r="E58" s="104"/>
      <c r="F58" s="105"/>
      <c r="G58" s="16" t="s">
        <v>154</v>
      </c>
      <c r="H58" s="20" t="s">
        <v>201</v>
      </c>
      <c r="I58" s="14"/>
      <c r="J58" s="15">
        <f>SUM(J59)</f>
        <v>124659</v>
      </c>
      <c r="K58" s="15">
        <f>SUM(K59)</f>
        <v>124659</v>
      </c>
    </row>
    <row r="59" spans="1:11" ht="38.25">
      <c r="A59" s="6"/>
      <c r="B59" s="104"/>
      <c r="C59" s="104"/>
      <c r="D59" s="104"/>
      <c r="E59" s="104"/>
      <c r="F59" s="105"/>
      <c r="G59" s="16" t="s">
        <v>4</v>
      </c>
      <c r="H59" s="21" t="s">
        <v>0</v>
      </c>
      <c r="I59" s="14">
        <v>600</v>
      </c>
      <c r="J59" s="15">
        <v>124659</v>
      </c>
      <c r="K59" s="15">
        <v>124659</v>
      </c>
    </row>
    <row r="60" spans="1:11" ht="25.5">
      <c r="A60" s="6"/>
      <c r="B60" s="104"/>
      <c r="C60" s="104"/>
      <c r="D60" s="104"/>
      <c r="E60" s="104"/>
      <c r="F60" s="105"/>
      <c r="G60" s="35" t="s">
        <v>146</v>
      </c>
      <c r="H60" s="112" t="s">
        <v>202</v>
      </c>
      <c r="I60" s="14"/>
      <c r="J60" s="15">
        <f>SUM(J61)</f>
        <v>1442046</v>
      </c>
      <c r="K60" s="15">
        <f>SUM(K61)</f>
        <v>913611</v>
      </c>
    </row>
    <row r="61" spans="1:11" ht="38.25">
      <c r="A61" s="6"/>
      <c r="B61" s="104"/>
      <c r="C61" s="104"/>
      <c r="D61" s="104"/>
      <c r="E61" s="104"/>
      <c r="F61" s="105"/>
      <c r="G61" s="16" t="s">
        <v>4</v>
      </c>
      <c r="H61" s="24"/>
      <c r="I61" s="14">
        <v>600</v>
      </c>
      <c r="J61" s="15">
        <v>1442046</v>
      </c>
      <c r="K61" s="15">
        <v>913611</v>
      </c>
    </row>
    <row r="62" spans="1:11" ht="51">
      <c r="A62" s="6"/>
      <c r="B62" s="104"/>
      <c r="C62" s="104"/>
      <c r="D62" s="104"/>
      <c r="E62" s="104"/>
      <c r="F62" s="105"/>
      <c r="G62" s="16" t="s">
        <v>68</v>
      </c>
      <c r="H62" s="72" t="s">
        <v>203</v>
      </c>
      <c r="I62" s="14"/>
      <c r="J62" s="15">
        <f>SUM(J63)</f>
        <v>707130</v>
      </c>
      <c r="K62" s="15">
        <f>SUM(K63)</f>
        <v>707130</v>
      </c>
    </row>
    <row r="63" spans="1:11" ht="38.25">
      <c r="A63" s="6"/>
      <c r="B63" s="104"/>
      <c r="C63" s="104"/>
      <c r="D63" s="104"/>
      <c r="E63" s="104"/>
      <c r="F63" s="105"/>
      <c r="G63" s="16" t="s">
        <v>4</v>
      </c>
      <c r="H63" s="21" t="s">
        <v>0</v>
      </c>
      <c r="I63" s="14">
        <v>600</v>
      </c>
      <c r="J63" s="15">
        <v>707130</v>
      </c>
      <c r="K63" s="15">
        <v>707130</v>
      </c>
    </row>
    <row r="64" spans="1:11" ht="54.75" customHeight="1">
      <c r="A64" s="6"/>
      <c r="B64" s="104"/>
      <c r="C64" s="104"/>
      <c r="D64" s="104"/>
      <c r="E64" s="104"/>
      <c r="F64" s="105"/>
      <c r="G64" s="116" t="s">
        <v>69</v>
      </c>
      <c r="H64" s="117" t="s">
        <v>204</v>
      </c>
      <c r="I64" s="14"/>
      <c r="J64" s="15">
        <f>SUM(J65:J66)</f>
        <v>4075972</v>
      </c>
      <c r="K64" s="15">
        <f>SUM(K65:K66)</f>
        <v>4075972</v>
      </c>
    </row>
    <row r="65" spans="1:11">
      <c r="A65" s="6"/>
      <c r="B65" s="104"/>
      <c r="C65" s="104"/>
      <c r="D65" s="104"/>
      <c r="E65" s="104"/>
      <c r="F65" s="105"/>
      <c r="G65" s="16" t="s">
        <v>5</v>
      </c>
      <c r="H65" s="21" t="s">
        <v>0</v>
      </c>
      <c r="I65" s="14">
        <v>300</v>
      </c>
      <c r="J65" s="15">
        <v>1400000</v>
      </c>
      <c r="K65" s="15">
        <v>1400000</v>
      </c>
    </row>
    <row r="66" spans="1:11" ht="38.25">
      <c r="A66" s="6"/>
      <c r="B66" s="104"/>
      <c r="C66" s="104"/>
      <c r="D66" s="104"/>
      <c r="E66" s="104"/>
      <c r="F66" s="105"/>
      <c r="G66" s="16" t="s">
        <v>4</v>
      </c>
      <c r="H66" s="21" t="s">
        <v>0</v>
      </c>
      <c r="I66" s="14">
        <v>600</v>
      </c>
      <c r="J66" s="25">
        <v>2675972</v>
      </c>
      <c r="K66" s="25">
        <v>2675972</v>
      </c>
    </row>
    <row r="67" spans="1:11" ht="38.25">
      <c r="A67" s="6"/>
      <c r="B67" s="104"/>
      <c r="C67" s="104"/>
      <c r="D67" s="104"/>
      <c r="E67" s="104"/>
      <c r="F67" s="105"/>
      <c r="G67" s="75" t="s">
        <v>70</v>
      </c>
      <c r="H67" s="26" t="s">
        <v>205</v>
      </c>
      <c r="I67" s="14"/>
      <c r="J67" s="25">
        <f>SUM(J68)</f>
        <v>136317</v>
      </c>
      <c r="K67" s="25">
        <f>SUM(K68)</f>
        <v>136317</v>
      </c>
    </row>
    <row r="68" spans="1:11">
      <c r="A68" s="6"/>
      <c r="B68" s="104"/>
      <c r="C68" s="104"/>
      <c r="D68" s="104"/>
      <c r="E68" s="104"/>
      <c r="F68" s="105"/>
      <c r="G68" s="16" t="s">
        <v>5</v>
      </c>
      <c r="H68" s="20" t="s">
        <v>0</v>
      </c>
      <c r="I68" s="14">
        <v>300</v>
      </c>
      <c r="J68" s="15">
        <v>136317</v>
      </c>
      <c r="K68" s="15">
        <v>136317</v>
      </c>
    </row>
    <row r="69" spans="1:11" ht="25.5">
      <c r="A69" s="6"/>
      <c r="B69" s="104"/>
      <c r="C69" s="104"/>
      <c r="D69" s="104"/>
      <c r="E69" s="104"/>
      <c r="F69" s="105"/>
      <c r="G69" s="27" t="s">
        <v>310</v>
      </c>
      <c r="H69" s="21" t="s">
        <v>311</v>
      </c>
      <c r="I69" s="28" t="s">
        <v>0</v>
      </c>
      <c r="J69" s="25">
        <f>SUM(J70)</f>
        <v>19474</v>
      </c>
      <c r="K69" s="25">
        <f>SUM(K70)</f>
        <v>19474</v>
      </c>
    </row>
    <row r="70" spans="1:11">
      <c r="A70" s="6"/>
      <c r="B70" s="104"/>
      <c r="C70" s="104"/>
      <c r="D70" s="104"/>
      <c r="E70" s="104"/>
      <c r="F70" s="105"/>
      <c r="G70" s="29" t="s">
        <v>5</v>
      </c>
      <c r="H70" s="24" t="s">
        <v>0</v>
      </c>
      <c r="I70" s="14">
        <v>300</v>
      </c>
      <c r="J70" s="25">
        <v>19474</v>
      </c>
      <c r="K70" s="25">
        <v>19474</v>
      </c>
    </row>
    <row r="71" spans="1:11">
      <c r="A71" s="6"/>
      <c r="B71" s="102"/>
      <c r="C71" s="102"/>
      <c r="D71" s="102"/>
      <c r="E71" s="102"/>
      <c r="F71" s="103"/>
      <c r="G71" s="16" t="s">
        <v>355</v>
      </c>
      <c r="H71" s="20" t="s">
        <v>357</v>
      </c>
      <c r="I71" s="14"/>
      <c r="J71" s="15">
        <f>SUM(J72+J74+J76)</f>
        <v>30262082</v>
      </c>
      <c r="K71" s="15">
        <f>SUM(K72+K74+K76)</f>
        <v>29644222</v>
      </c>
    </row>
    <row r="72" spans="1:11" ht="51">
      <c r="A72" s="6"/>
      <c r="B72" s="102"/>
      <c r="C72" s="102"/>
      <c r="D72" s="102"/>
      <c r="E72" s="102"/>
      <c r="F72" s="103"/>
      <c r="G72" s="16" t="s">
        <v>356</v>
      </c>
      <c r="H72" s="20" t="s">
        <v>358</v>
      </c>
      <c r="I72" s="14"/>
      <c r="J72" s="25">
        <f>SUM(J73)</f>
        <v>546840</v>
      </c>
      <c r="K72" s="25">
        <f>SUM(K73)</f>
        <v>546840</v>
      </c>
    </row>
    <row r="73" spans="1:11" ht="38.25">
      <c r="A73" s="6"/>
      <c r="B73" s="102"/>
      <c r="C73" s="102"/>
      <c r="D73" s="102"/>
      <c r="E73" s="102"/>
      <c r="F73" s="103"/>
      <c r="G73" s="16" t="s">
        <v>4</v>
      </c>
      <c r="H73" s="21" t="s">
        <v>0</v>
      </c>
      <c r="I73" s="14">
        <v>600</v>
      </c>
      <c r="J73" s="15">
        <v>546840</v>
      </c>
      <c r="K73" s="15">
        <v>546840</v>
      </c>
    </row>
    <row r="74" spans="1:11" ht="51">
      <c r="A74" s="6"/>
      <c r="B74" s="102"/>
      <c r="C74" s="102"/>
      <c r="D74" s="102"/>
      <c r="E74" s="102"/>
      <c r="F74" s="103"/>
      <c r="G74" s="16" t="s">
        <v>303</v>
      </c>
      <c r="H74" s="20" t="s">
        <v>359</v>
      </c>
      <c r="I74" s="14"/>
      <c r="J74" s="25">
        <f>SUM(J75)</f>
        <v>1989884</v>
      </c>
      <c r="K74" s="25">
        <f>SUM(K75)</f>
        <v>1989884</v>
      </c>
    </row>
    <row r="75" spans="1:11" ht="38.25">
      <c r="A75" s="6"/>
      <c r="B75" s="102"/>
      <c r="C75" s="102"/>
      <c r="D75" s="102"/>
      <c r="E75" s="102"/>
      <c r="F75" s="103"/>
      <c r="G75" s="16" t="s">
        <v>4</v>
      </c>
      <c r="H75" s="21" t="s">
        <v>0</v>
      </c>
      <c r="I75" s="14">
        <v>600</v>
      </c>
      <c r="J75" s="15">
        <v>1989884</v>
      </c>
      <c r="K75" s="15">
        <v>1989884</v>
      </c>
    </row>
    <row r="76" spans="1:11" ht="79.5" customHeight="1">
      <c r="A76" s="6"/>
      <c r="B76" s="102"/>
      <c r="C76" s="102"/>
      <c r="D76" s="102"/>
      <c r="E76" s="102"/>
      <c r="F76" s="103"/>
      <c r="G76" s="16" t="s">
        <v>291</v>
      </c>
      <c r="H76" s="20" t="s">
        <v>360</v>
      </c>
      <c r="I76" s="14"/>
      <c r="J76" s="25">
        <f>SUM(J77)</f>
        <v>27725358</v>
      </c>
      <c r="K76" s="25">
        <f>SUM(K77)</f>
        <v>27107498</v>
      </c>
    </row>
    <row r="77" spans="1:11" ht="38.25">
      <c r="A77" s="6"/>
      <c r="B77" s="102"/>
      <c r="C77" s="102"/>
      <c r="D77" s="102"/>
      <c r="E77" s="102"/>
      <c r="F77" s="103"/>
      <c r="G77" s="16" t="s">
        <v>4</v>
      </c>
      <c r="H77" s="21" t="s">
        <v>0</v>
      </c>
      <c r="I77" s="14">
        <v>600</v>
      </c>
      <c r="J77" s="15">
        <v>27725358</v>
      </c>
      <c r="K77" s="15">
        <v>27107498</v>
      </c>
    </row>
    <row r="78" spans="1:11" ht="38.25">
      <c r="A78" s="6"/>
      <c r="B78" s="156" t="s">
        <v>26</v>
      </c>
      <c r="C78" s="156"/>
      <c r="D78" s="156"/>
      <c r="E78" s="156"/>
      <c r="F78" s="157"/>
      <c r="G78" s="7" t="s">
        <v>44</v>
      </c>
      <c r="H78" s="30" t="s">
        <v>73</v>
      </c>
      <c r="I78" s="9" t="s">
        <v>0</v>
      </c>
      <c r="J78" s="10">
        <f>SUM(J79+J102+J107)</f>
        <v>163265091</v>
      </c>
      <c r="K78" s="10">
        <f>SUM(K79+K102+K107)</f>
        <v>164799668</v>
      </c>
    </row>
    <row r="79" spans="1:11" ht="25.5" customHeight="1">
      <c r="A79" s="6"/>
      <c r="B79" s="154" t="s">
        <v>25</v>
      </c>
      <c r="C79" s="154"/>
      <c r="D79" s="154"/>
      <c r="E79" s="154"/>
      <c r="F79" s="155"/>
      <c r="G79" s="31" t="s">
        <v>331</v>
      </c>
      <c r="H79" s="118" t="s">
        <v>74</v>
      </c>
      <c r="I79" s="32" t="s">
        <v>0</v>
      </c>
      <c r="J79" s="22">
        <f>SUM(J81+J85+J88+J92+J99)</f>
        <v>162701091</v>
      </c>
      <c r="K79" s="22">
        <f>SUM(K81+K85+K88+K92+K99)</f>
        <v>164426668</v>
      </c>
    </row>
    <row r="80" spans="1:11" ht="44.25" customHeight="1">
      <c r="A80" s="6"/>
      <c r="B80" s="96"/>
      <c r="C80" s="96"/>
      <c r="D80" s="96"/>
      <c r="E80" s="96"/>
      <c r="F80" s="97"/>
      <c r="G80" s="119" t="s">
        <v>76</v>
      </c>
      <c r="H80" s="118" t="s">
        <v>75</v>
      </c>
      <c r="I80" s="12"/>
      <c r="J80" s="13">
        <f>SUM(J81)</f>
        <v>5963242</v>
      </c>
      <c r="K80" s="13">
        <f>SUM(K81)</f>
        <v>5963242</v>
      </c>
    </row>
    <row r="81" spans="1:11" ht="38.25">
      <c r="A81" s="6"/>
      <c r="B81" s="96"/>
      <c r="C81" s="96"/>
      <c r="D81" s="96"/>
      <c r="E81" s="96"/>
      <c r="F81" s="97"/>
      <c r="G81" s="35" t="s">
        <v>77</v>
      </c>
      <c r="H81" s="120" t="s">
        <v>155</v>
      </c>
      <c r="I81" s="14" t="s">
        <v>0</v>
      </c>
      <c r="J81" s="15">
        <f>SUM(J82:J84)</f>
        <v>5963242</v>
      </c>
      <c r="K81" s="15">
        <f>SUM(K82:K84)</f>
        <v>5963242</v>
      </c>
    </row>
    <row r="82" spans="1:11" ht="54" customHeight="1">
      <c r="A82" s="6"/>
      <c r="B82" s="96"/>
      <c r="C82" s="96"/>
      <c r="D82" s="96"/>
      <c r="E82" s="96"/>
      <c r="F82" s="97"/>
      <c r="G82" s="29" t="s">
        <v>3</v>
      </c>
      <c r="H82" s="19" t="s">
        <v>0</v>
      </c>
      <c r="I82" s="14">
        <v>100</v>
      </c>
      <c r="J82" s="15">
        <v>5196125</v>
      </c>
      <c r="K82" s="15">
        <v>5196125</v>
      </c>
    </row>
    <row r="83" spans="1:11" ht="25.5">
      <c r="A83" s="6"/>
      <c r="B83" s="96"/>
      <c r="C83" s="96"/>
      <c r="D83" s="96"/>
      <c r="E83" s="96"/>
      <c r="F83" s="97"/>
      <c r="G83" s="16" t="s">
        <v>2</v>
      </c>
      <c r="H83" s="20"/>
      <c r="I83" s="14">
        <v>200</v>
      </c>
      <c r="J83" s="15">
        <v>764117</v>
      </c>
      <c r="K83" s="15">
        <v>764117</v>
      </c>
    </row>
    <row r="84" spans="1:11">
      <c r="A84" s="6"/>
      <c r="B84" s="160" t="s">
        <v>24</v>
      </c>
      <c r="C84" s="160"/>
      <c r="D84" s="160"/>
      <c r="E84" s="160"/>
      <c r="F84" s="161"/>
      <c r="G84" s="16" t="s">
        <v>1</v>
      </c>
      <c r="H84" s="20" t="s">
        <v>0</v>
      </c>
      <c r="I84" s="14">
        <v>800</v>
      </c>
      <c r="J84" s="15">
        <v>3000</v>
      </c>
      <c r="K84" s="15">
        <v>3000</v>
      </c>
    </row>
    <row r="85" spans="1:11" ht="38.25">
      <c r="A85" s="6"/>
      <c r="B85" s="102"/>
      <c r="C85" s="102"/>
      <c r="D85" s="102"/>
      <c r="E85" s="102"/>
      <c r="F85" s="103"/>
      <c r="G85" s="33" t="s">
        <v>78</v>
      </c>
      <c r="H85" s="121" t="s">
        <v>79</v>
      </c>
      <c r="I85" s="32"/>
      <c r="J85" s="22">
        <f>SUM(J86)</f>
        <v>120301718</v>
      </c>
      <c r="K85" s="22">
        <f>SUM(K86)</f>
        <v>120301718</v>
      </c>
    </row>
    <row r="86" spans="1:11" ht="76.5">
      <c r="A86" s="6"/>
      <c r="B86" s="102"/>
      <c r="C86" s="102"/>
      <c r="D86" s="102"/>
      <c r="E86" s="102"/>
      <c r="F86" s="103"/>
      <c r="G86" s="75" t="s">
        <v>80</v>
      </c>
      <c r="H86" s="36" t="s">
        <v>156</v>
      </c>
      <c r="I86" s="14"/>
      <c r="J86" s="15">
        <f>SUM(J87:J87)</f>
        <v>120301718</v>
      </c>
      <c r="K86" s="15">
        <f>SUM(K87:K87)</f>
        <v>120301718</v>
      </c>
    </row>
    <row r="87" spans="1:11" ht="38.25">
      <c r="A87" s="6"/>
      <c r="B87" s="102"/>
      <c r="C87" s="102"/>
      <c r="D87" s="102"/>
      <c r="E87" s="102"/>
      <c r="F87" s="103"/>
      <c r="G87" s="16" t="s">
        <v>4</v>
      </c>
      <c r="H87" s="34"/>
      <c r="I87" s="14">
        <v>600</v>
      </c>
      <c r="J87" s="15">
        <v>120301718</v>
      </c>
      <c r="K87" s="15">
        <v>120301718</v>
      </c>
    </row>
    <row r="88" spans="1:11" ht="38.25">
      <c r="A88" s="6"/>
      <c r="B88" s="102"/>
      <c r="C88" s="102"/>
      <c r="D88" s="102"/>
      <c r="E88" s="102"/>
      <c r="F88" s="103"/>
      <c r="G88" s="73" t="s">
        <v>81</v>
      </c>
      <c r="H88" s="121" t="s">
        <v>82</v>
      </c>
      <c r="I88" s="32"/>
      <c r="J88" s="22">
        <f>SUM(J89)</f>
        <v>6000000</v>
      </c>
      <c r="K88" s="22">
        <f>SUM(K89)</f>
        <v>6000000</v>
      </c>
    </row>
    <row r="89" spans="1:11">
      <c r="A89" s="6"/>
      <c r="B89" s="102"/>
      <c r="C89" s="102"/>
      <c r="D89" s="102"/>
      <c r="E89" s="102"/>
      <c r="F89" s="103"/>
      <c r="G89" s="35" t="s">
        <v>83</v>
      </c>
      <c r="H89" s="36" t="s">
        <v>84</v>
      </c>
      <c r="I89" s="14" t="s">
        <v>0</v>
      </c>
      <c r="J89" s="15">
        <f>SUM(J90:J91)</f>
        <v>6000000</v>
      </c>
      <c r="K89" s="15">
        <f>SUM(K90:K91)</f>
        <v>6000000</v>
      </c>
    </row>
    <row r="90" spans="1:11" ht="25.5">
      <c r="A90" s="6"/>
      <c r="B90" s="102"/>
      <c r="C90" s="102"/>
      <c r="D90" s="102"/>
      <c r="E90" s="102"/>
      <c r="F90" s="103"/>
      <c r="G90" s="16" t="s">
        <v>2</v>
      </c>
      <c r="H90" s="18"/>
      <c r="I90" s="14">
        <v>200</v>
      </c>
      <c r="J90" s="15">
        <v>88500</v>
      </c>
      <c r="K90" s="15">
        <v>88500</v>
      </c>
    </row>
    <row r="91" spans="1:11">
      <c r="A91" s="6"/>
      <c r="B91" s="102"/>
      <c r="C91" s="102"/>
      <c r="D91" s="102"/>
      <c r="E91" s="102"/>
      <c r="F91" s="103"/>
      <c r="G91" s="16" t="s">
        <v>5</v>
      </c>
      <c r="H91" s="18" t="s">
        <v>0</v>
      </c>
      <c r="I91" s="14">
        <v>300</v>
      </c>
      <c r="J91" s="15">
        <v>5911500</v>
      </c>
      <c r="K91" s="15">
        <v>5911500</v>
      </c>
    </row>
    <row r="92" spans="1:11">
      <c r="A92" s="6"/>
      <c r="B92" s="160" t="s">
        <v>23</v>
      </c>
      <c r="C92" s="160"/>
      <c r="D92" s="160"/>
      <c r="E92" s="160"/>
      <c r="F92" s="161"/>
      <c r="G92" s="16" t="s">
        <v>361</v>
      </c>
      <c r="H92" s="20" t="s">
        <v>365</v>
      </c>
      <c r="I92" s="14"/>
      <c r="J92" s="22">
        <f>SUM(J93+J95+J97)</f>
        <v>15349533</v>
      </c>
      <c r="K92" s="22">
        <f>SUM(K93+K95+K97)</f>
        <v>15983052</v>
      </c>
    </row>
    <row r="93" spans="1:11" ht="76.5">
      <c r="A93" s="6"/>
      <c r="B93" s="102"/>
      <c r="C93" s="102"/>
      <c r="D93" s="102"/>
      <c r="E93" s="102"/>
      <c r="F93" s="103"/>
      <c r="G93" s="16" t="s">
        <v>378</v>
      </c>
      <c r="H93" s="20" t="s">
        <v>384</v>
      </c>
      <c r="I93" s="14"/>
      <c r="J93" s="15">
        <f>SUM(J94:J94)</f>
        <v>2288000</v>
      </c>
      <c r="K93" s="15">
        <f>SUM(K94:K94)</f>
        <v>2288000</v>
      </c>
    </row>
    <row r="94" spans="1:11" ht="38.25">
      <c r="A94" s="6"/>
      <c r="B94" s="102"/>
      <c r="C94" s="102"/>
      <c r="D94" s="102"/>
      <c r="E94" s="102"/>
      <c r="F94" s="103"/>
      <c r="G94" s="16" t="s">
        <v>4</v>
      </c>
      <c r="H94" s="20"/>
      <c r="I94" s="14">
        <v>600</v>
      </c>
      <c r="J94" s="22">
        <v>2288000</v>
      </c>
      <c r="K94" s="22">
        <v>2288000</v>
      </c>
    </row>
    <row r="95" spans="1:11" ht="25.5">
      <c r="A95" s="6"/>
      <c r="B95" s="102"/>
      <c r="C95" s="102"/>
      <c r="D95" s="102"/>
      <c r="E95" s="102"/>
      <c r="F95" s="103"/>
      <c r="G95" s="16" t="s">
        <v>362</v>
      </c>
      <c r="H95" s="20" t="s">
        <v>366</v>
      </c>
      <c r="I95" s="14"/>
      <c r="J95" s="15">
        <f>SUM(J96:J96)</f>
        <v>12868505</v>
      </c>
      <c r="K95" s="15">
        <f>SUM(K96:K96)</f>
        <v>13492662</v>
      </c>
    </row>
    <row r="96" spans="1:11">
      <c r="A96" s="6"/>
      <c r="B96" s="158">
        <v>500</v>
      </c>
      <c r="C96" s="158"/>
      <c r="D96" s="158"/>
      <c r="E96" s="158"/>
      <c r="F96" s="159"/>
      <c r="G96" s="16" t="s">
        <v>5</v>
      </c>
      <c r="H96" s="18" t="s">
        <v>0</v>
      </c>
      <c r="I96" s="14">
        <v>300</v>
      </c>
      <c r="J96" s="15">
        <v>12868505</v>
      </c>
      <c r="K96" s="15">
        <v>13492662</v>
      </c>
    </row>
    <row r="97" spans="1:11" ht="38.25">
      <c r="A97" s="6"/>
      <c r="B97" s="102"/>
      <c r="C97" s="102"/>
      <c r="D97" s="102"/>
      <c r="E97" s="102"/>
      <c r="F97" s="103"/>
      <c r="G97" s="16" t="s">
        <v>363</v>
      </c>
      <c r="H97" s="20" t="s">
        <v>367</v>
      </c>
      <c r="I97" s="14"/>
      <c r="J97" s="15">
        <f>SUM(J98:J98)</f>
        <v>193028</v>
      </c>
      <c r="K97" s="15">
        <f>SUM(K98:K98)</f>
        <v>202390</v>
      </c>
    </row>
    <row r="98" spans="1:11" ht="25.5">
      <c r="A98" s="6"/>
      <c r="B98" s="102"/>
      <c r="C98" s="102"/>
      <c r="D98" s="102"/>
      <c r="E98" s="102"/>
      <c r="F98" s="103"/>
      <c r="G98" s="16" t="s">
        <v>2</v>
      </c>
      <c r="H98" s="18"/>
      <c r="I98" s="14">
        <v>200</v>
      </c>
      <c r="J98" s="15">
        <v>193028</v>
      </c>
      <c r="K98" s="15">
        <v>202390</v>
      </c>
    </row>
    <row r="99" spans="1:11">
      <c r="A99" s="6"/>
      <c r="B99" s="102"/>
      <c r="C99" s="102"/>
      <c r="D99" s="102"/>
      <c r="E99" s="102"/>
      <c r="F99" s="103"/>
      <c r="G99" s="33" t="s">
        <v>364</v>
      </c>
      <c r="H99" s="37" t="s">
        <v>368</v>
      </c>
      <c r="I99" s="32"/>
      <c r="J99" s="22">
        <f>SUM(J100:J100)</f>
        <v>15086598</v>
      </c>
      <c r="K99" s="15">
        <f t="shared" ref="K99" si="0">SUM(K100)</f>
        <v>16178656</v>
      </c>
    </row>
    <row r="100" spans="1:11" ht="25.5">
      <c r="A100" s="6"/>
      <c r="B100" s="102"/>
      <c r="C100" s="102"/>
      <c r="D100" s="102"/>
      <c r="E100" s="102"/>
      <c r="F100" s="103"/>
      <c r="G100" s="16" t="s">
        <v>320</v>
      </c>
      <c r="H100" s="20" t="s">
        <v>369</v>
      </c>
      <c r="I100" s="14"/>
      <c r="J100" s="15">
        <f>SUM(J101:J101)</f>
        <v>15086598</v>
      </c>
      <c r="K100" s="15">
        <f>SUM(K101:K101)</f>
        <v>16178656</v>
      </c>
    </row>
    <row r="101" spans="1:11" ht="32.25" customHeight="1">
      <c r="A101" s="6"/>
      <c r="B101" s="103"/>
      <c r="C101" s="38"/>
      <c r="D101" s="38"/>
      <c r="E101" s="38"/>
      <c r="F101" s="38"/>
      <c r="G101" s="16" t="s">
        <v>4</v>
      </c>
      <c r="H101" s="34"/>
      <c r="I101" s="14">
        <v>600</v>
      </c>
      <c r="J101" s="15">
        <v>15086598</v>
      </c>
      <c r="K101" s="15">
        <v>16178656</v>
      </c>
    </row>
    <row r="102" spans="1:11" ht="51">
      <c r="A102" s="6"/>
      <c r="B102" s="103"/>
      <c r="C102" s="38"/>
      <c r="D102" s="38"/>
      <c r="E102" s="38"/>
      <c r="F102" s="38"/>
      <c r="G102" s="31" t="s">
        <v>129</v>
      </c>
      <c r="H102" s="118" t="s">
        <v>85</v>
      </c>
      <c r="I102" s="32"/>
      <c r="J102" s="22">
        <f t="shared" ref="J102:K103" si="1">SUM(J103)</f>
        <v>34000</v>
      </c>
      <c r="K102" s="22">
        <f t="shared" si="1"/>
        <v>23000</v>
      </c>
    </row>
    <row r="103" spans="1:11" ht="102">
      <c r="A103" s="6"/>
      <c r="B103" s="103"/>
      <c r="C103" s="38"/>
      <c r="D103" s="38"/>
      <c r="E103" s="38"/>
      <c r="F103" s="38"/>
      <c r="G103" s="35" t="s">
        <v>178</v>
      </c>
      <c r="H103" s="113" t="s">
        <v>86</v>
      </c>
      <c r="I103" s="14"/>
      <c r="J103" s="22">
        <f t="shared" si="1"/>
        <v>34000</v>
      </c>
      <c r="K103" s="22">
        <f t="shared" si="1"/>
        <v>23000</v>
      </c>
    </row>
    <row r="104" spans="1:11" ht="51">
      <c r="A104" s="6"/>
      <c r="B104" s="103"/>
      <c r="C104" s="38"/>
      <c r="D104" s="38"/>
      <c r="E104" s="38"/>
      <c r="F104" s="38"/>
      <c r="G104" s="75" t="s">
        <v>382</v>
      </c>
      <c r="H104" s="115" t="s">
        <v>87</v>
      </c>
      <c r="I104" s="14"/>
      <c r="J104" s="39">
        <f>SUM(J105:J106)</f>
        <v>34000</v>
      </c>
      <c r="K104" s="39">
        <f>SUM(K105:K106)</f>
        <v>23000</v>
      </c>
    </row>
    <row r="105" spans="1:11" ht="25.5">
      <c r="A105" s="6"/>
      <c r="B105" s="102"/>
      <c r="C105" s="102"/>
      <c r="D105" s="102"/>
      <c r="E105" s="102"/>
      <c r="F105" s="103"/>
      <c r="G105" s="16" t="s">
        <v>2</v>
      </c>
      <c r="H105" s="20"/>
      <c r="I105" s="14">
        <v>200</v>
      </c>
      <c r="J105" s="15">
        <v>34000</v>
      </c>
      <c r="K105" s="15">
        <v>23000</v>
      </c>
    </row>
    <row r="106" spans="1:11" ht="38.25" hidden="1">
      <c r="A106" s="6"/>
      <c r="B106" s="102"/>
      <c r="C106" s="102"/>
      <c r="D106" s="102"/>
      <c r="E106" s="102"/>
      <c r="F106" s="103"/>
      <c r="G106" s="16" t="s">
        <v>4</v>
      </c>
      <c r="H106" s="40"/>
      <c r="I106" s="14">
        <v>600</v>
      </c>
      <c r="J106" s="15">
        <v>0</v>
      </c>
      <c r="K106" s="15">
        <v>0</v>
      </c>
    </row>
    <row r="107" spans="1:11" ht="41.25" customHeight="1">
      <c r="A107" s="6"/>
      <c r="B107" s="102"/>
      <c r="C107" s="102"/>
      <c r="D107" s="102"/>
      <c r="E107" s="102"/>
      <c r="F107" s="103"/>
      <c r="G107" s="33" t="s">
        <v>352</v>
      </c>
      <c r="H107" s="41" t="s">
        <v>88</v>
      </c>
      <c r="I107" s="32"/>
      <c r="J107" s="15">
        <f t="shared" ref="J107:K109" si="2">SUM(J108)</f>
        <v>530000</v>
      </c>
      <c r="K107" s="15">
        <f t="shared" si="2"/>
        <v>350000</v>
      </c>
    </row>
    <row r="108" spans="1:11" ht="51">
      <c r="A108" s="6"/>
      <c r="B108" s="102"/>
      <c r="C108" s="102"/>
      <c r="D108" s="102"/>
      <c r="E108" s="102"/>
      <c r="F108" s="103"/>
      <c r="G108" s="33" t="s">
        <v>353</v>
      </c>
      <c r="H108" s="41" t="s">
        <v>247</v>
      </c>
      <c r="I108" s="32"/>
      <c r="J108" s="22">
        <f t="shared" si="2"/>
        <v>530000</v>
      </c>
      <c r="K108" s="22">
        <f t="shared" si="2"/>
        <v>350000</v>
      </c>
    </row>
    <row r="109" spans="1:11" ht="54.75" customHeight="1">
      <c r="A109" s="6"/>
      <c r="B109" s="102"/>
      <c r="C109" s="102"/>
      <c r="D109" s="102"/>
      <c r="E109" s="102"/>
      <c r="F109" s="103"/>
      <c r="G109" s="16" t="s">
        <v>248</v>
      </c>
      <c r="H109" s="21" t="s">
        <v>249</v>
      </c>
      <c r="I109" s="14"/>
      <c r="J109" s="15">
        <f t="shared" si="2"/>
        <v>530000</v>
      </c>
      <c r="K109" s="15">
        <f t="shared" si="2"/>
        <v>350000</v>
      </c>
    </row>
    <row r="110" spans="1:11" ht="38.25">
      <c r="A110" s="6"/>
      <c r="B110" s="102"/>
      <c r="C110" s="102"/>
      <c r="D110" s="102"/>
      <c r="E110" s="102"/>
      <c r="F110" s="103"/>
      <c r="G110" s="16" t="s">
        <v>4</v>
      </c>
      <c r="H110" s="40"/>
      <c r="I110" s="14">
        <v>600</v>
      </c>
      <c r="J110" s="15">
        <v>530000</v>
      </c>
      <c r="K110" s="15">
        <v>350000</v>
      </c>
    </row>
    <row r="111" spans="1:11" ht="38.25">
      <c r="A111" s="6"/>
      <c r="B111" s="102"/>
      <c r="C111" s="102"/>
      <c r="D111" s="102"/>
      <c r="E111" s="102"/>
      <c r="F111" s="103"/>
      <c r="G111" s="42" t="s">
        <v>323</v>
      </c>
      <c r="H111" s="43" t="s">
        <v>324</v>
      </c>
      <c r="I111" s="44"/>
      <c r="J111" s="45">
        <f t="shared" ref="J111:K114" si="3">SUM(J112)</f>
        <v>12689787.379999999</v>
      </c>
      <c r="K111" s="45">
        <f t="shared" si="3"/>
        <v>0</v>
      </c>
    </row>
    <row r="112" spans="1:11" ht="41.25" customHeight="1">
      <c r="A112" s="6"/>
      <c r="B112" s="102"/>
      <c r="C112" s="102"/>
      <c r="D112" s="102"/>
      <c r="E112" s="102"/>
      <c r="F112" s="103"/>
      <c r="G112" s="46" t="s">
        <v>325</v>
      </c>
      <c r="H112" s="47" t="s">
        <v>326</v>
      </c>
      <c r="I112" s="48"/>
      <c r="J112" s="49">
        <f>SUM(J113+J116)</f>
        <v>12689787.379999999</v>
      </c>
      <c r="K112" s="49">
        <f>SUM(K113)</f>
        <v>0</v>
      </c>
    </row>
    <row r="113" spans="1:11" ht="17.25" customHeight="1">
      <c r="A113" s="6"/>
      <c r="B113" s="102"/>
      <c r="C113" s="102"/>
      <c r="D113" s="102"/>
      <c r="E113" s="102"/>
      <c r="F113" s="103"/>
      <c r="G113" s="46" t="s">
        <v>379</v>
      </c>
      <c r="H113" s="47" t="s">
        <v>327</v>
      </c>
      <c r="I113" s="48"/>
      <c r="J113" s="49">
        <f t="shared" si="3"/>
        <v>5349787.38</v>
      </c>
      <c r="K113" s="49">
        <f t="shared" si="3"/>
        <v>0</v>
      </c>
    </row>
    <row r="114" spans="1:11" ht="38.25">
      <c r="A114" s="6"/>
      <c r="B114" s="102"/>
      <c r="C114" s="102"/>
      <c r="D114" s="102"/>
      <c r="E114" s="102"/>
      <c r="F114" s="103"/>
      <c r="G114" s="16" t="s">
        <v>328</v>
      </c>
      <c r="H114" s="20" t="s">
        <v>329</v>
      </c>
      <c r="I114" s="14"/>
      <c r="J114" s="15">
        <f t="shared" si="3"/>
        <v>5349787.38</v>
      </c>
      <c r="K114" s="15">
        <f t="shared" si="3"/>
        <v>0</v>
      </c>
    </row>
    <row r="115" spans="1:11" ht="38.25">
      <c r="A115" s="6"/>
      <c r="B115" s="102"/>
      <c r="C115" s="102"/>
      <c r="D115" s="102"/>
      <c r="E115" s="102"/>
      <c r="F115" s="103"/>
      <c r="G115" s="16" t="s">
        <v>4</v>
      </c>
      <c r="H115" s="50" t="s">
        <v>0</v>
      </c>
      <c r="I115" s="51">
        <v>600</v>
      </c>
      <c r="J115" s="52">
        <v>5349787.38</v>
      </c>
      <c r="K115" s="52">
        <v>0</v>
      </c>
    </row>
    <row r="116" spans="1:11" ht="25.5">
      <c r="A116" s="6"/>
      <c r="B116" s="145"/>
      <c r="C116" s="145"/>
      <c r="D116" s="145"/>
      <c r="E116" s="145"/>
      <c r="F116" s="146"/>
      <c r="G116" s="33" t="s">
        <v>391</v>
      </c>
      <c r="H116" s="37" t="s">
        <v>392</v>
      </c>
      <c r="I116" s="51"/>
      <c r="J116" s="15">
        <f>J117+J119+J121</f>
        <v>7340000</v>
      </c>
      <c r="K116" s="15">
        <f>K117+K119+K121</f>
        <v>0</v>
      </c>
    </row>
    <row r="117" spans="1:11" ht="89.25">
      <c r="A117" s="6"/>
      <c r="B117" s="145"/>
      <c r="C117" s="145"/>
      <c r="D117" s="145"/>
      <c r="E117" s="145"/>
      <c r="F117" s="146"/>
      <c r="G117" s="16" t="s">
        <v>393</v>
      </c>
      <c r="H117" s="20" t="s">
        <v>394</v>
      </c>
      <c r="I117" s="14"/>
      <c r="J117" s="15">
        <f t="shared" ref="J117:K117" si="4">SUM(J118)</f>
        <v>2940000</v>
      </c>
      <c r="K117" s="15">
        <f t="shared" si="4"/>
        <v>0</v>
      </c>
    </row>
    <row r="118" spans="1:11" ht="38.25">
      <c r="A118" s="6"/>
      <c r="B118" s="145"/>
      <c r="C118" s="145"/>
      <c r="D118" s="145"/>
      <c r="E118" s="145"/>
      <c r="F118" s="146"/>
      <c r="G118" s="16" t="s">
        <v>4</v>
      </c>
      <c r="H118" s="20"/>
      <c r="I118" s="14">
        <v>600</v>
      </c>
      <c r="J118" s="52">
        <v>2940000</v>
      </c>
      <c r="K118" s="52">
        <v>0</v>
      </c>
    </row>
    <row r="119" spans="1:11" ht="38.25">
      <c r="A119" s="6"/>
      <c r="B119" s="149"/>
      <c r="C119" s="149"/>
      <c r="D119" s="149"/>
      <c r="E119" s="149"/>
      <c r="F119" s="150"/>
      <c r="G119" s="16" t="s">
        <v>397</v>
      </c>
      <c r="H119" s="20" t="s">
        <v>398</v>
      </c>
      <c r="I119" s="14"/>
      <c r="J119" s="151">
        <f>SUM(J120)</f>
        <v>400000</v>
      </c>
      <c r="K119" s="151">
        <f>SUM(K120)</f>
        <v>0</v>
      </c>
    </row>
    <row r="120" spans="1:11" ht="38.25">
      <c r="A120" s="6"/>
      <c r="B120" s="149"/>
      <c r="C120" s="149"/>
      <c r="D120" s="149"/>
      <c r="E120" s="149"/>
      <c r="F120" s="150"/>
      <c r="G120" s="16" t="s">
        <v>4</v>
      </c>
      <c r="H120" s="20"/>
      <c r="I120" s="14">
        <v>600</v>
      </c>
      <c r="J120" s="15">
        <v>400000</v>
      </c>
      <c r="K120" s="52">
        <v>0</v>
      </c>
    </row>
    <row r="121" spans="1:11" ht="25.5">
      <c r="A121" s="6"/>
      <c r="B121" s="149"/>
      <c r="C121" s="149"/>
      <c r="D121" s="149"/>
      <c r="E121" s="149"/>
      <c r="F121" s="150"/>
      <c r="G121" s="16" t="s">
        <v>399</v>
      </c>
      <c r="H121" s="20" t="s">
        <v>400</v>
      </c>
      <c r="I121" s="14"/>
      <c r="J121" s="151">
        <f>SUM(J122)</f>
        <v>4000000</v>
      </c>
      <c r="K121" s="151">
        <f>SUM(K122)</f>
        <v>0</v>
      </c>
    </row>
    <row r="122" spans="1:11" ht="38.25">
      <c r="A122" s="6"/>
      <c r="B122" s="149"/>
      <c r="C122" s="149"/>
      <c r="D122" s="149"/>
      <c r="E122" s="149"/>
      <c r="F122" s="150"/>
      <c r="G122" s="16" t="s">
        <v>4</v>
      </c>
      <c r="H122" s="20"/>
      <c r="I122" s="14">
        <v>600</v>
      </c>
      <c r="J122" s="15">
        <v>4000000</v>
      </c>
      <c r="K122" s="52">
        <v>0</v>
      </c>
    </row>
    <row r="123" spans="1:11" ht="51">
      <c r="A123" s="6"/>
      <c r="B123" s="102"/>
      <c r="C123" s="102"/>
      <c r="D123" s="102"/>
      <c r="E123" s="102"/>
      <c r="F123" s="103"/>
      <c r="G123" s="56" t="s">
        <v>45</v>
      </c>
      <c r="H123" s="122" t="s">
        <v>89</v>
      </c>
      <c r="I123" s="9" t="s">
        <v>0</v>
      </c>
      <c r="J123" s="10">
        <f>SUM(J131+J141+J124+J135)</f>
        <v>158000</v>
      </c>
      <c r="K123" s="10">
        <f>SUM(K131+K141+K124+K135)</f>
        <v>124000</v>
      </c>
    </row>
    <row r="124" spans="1:11" ht="51">
      <c r="A124" s="6"/>
      <c r="B124" s="102"/>
      <c r="C124" s="102"/>
      <c r="D124" s="102"/>
      <c r="E124" s="102"/>
      <c r="F124" s="103"/>
      <c r="G124" s="31" t="s">
        <v>260</v>
      </c>
      <c r="H124" s="74" t="s">
        <v>169</v>
      </c>
      <c r="I124" s="32"/>
      <c r="J124" s="53">
        <f>SUM(J128+J125)</f>
        <v>37000</v>
      </c>
      <c r="K124" s="53">
        <f>SUM(K128+K125)</f>
        <v>25000</v>
      </c>
    </row>
    <row r="125" spans="1:11" ht="25.5">
      <c r="A125" s="6"/>
      <c r="B125" s="102"/>
      <c r="C125" s="102"/>
      <c r="D125" s="102"/>
      <c r="E125" s="102"/>
      <c r="F125" s="103"/>
      <c r="G125" s="31" t="s">
        <v>170</v>
      </c>
      <c r="H125" s="74" t="s">
        <v>185</v>
      </c>
      <c r="I125" s="32"/>
      <c r="J125" s="53">
        <f>SUM(J126)</f>
        <v>32000</v>
      </c>
      <c r="K125" s="53">
        <f>SUM(K126)</f>
        <v>25000</v>
      </c>
    </row>
    <row r="126" spans="1:11" ht="63.75">
      <c r="A126" s="6"/>
      <c r="B126" s="156" t="s">
        <v>22</v>
      </c>
      <c r="C126" s="156"/>
      <c r="D126" s="156"/>
      <c r="E126" s="156"/>
      <c r="F126" s="157"/>
      <c r="G126" s="35" t="s">
        <v>186</v>
      </c>
      <c r="H126" s="61" t="s">
        <v>187</v>
      </c>
      <c r="I126" s="32"/>
      <c r="J126" s="39">
        <f>SUM(J127)</f>
        <v>32000</v>
      </c>
      <c r="K126" s="39">
        <f>SUM(K127)</f>
        <v>25000</v>
      </c>
    </row>
    <row r="127" spans="1:11" ht="25.5">
      <c r="A127" s="6"/>
      <c r="B127" s="98"/>
      <c r="C127" s="98"/>
      <c r="D127" s="98"/>
      <c r="E127" s="98"/>
      <c r="F127" s="99"/>
      <c r="G127" s="23" t="s">
        <v>2</v>
      </c>
      <c r="H127" s="50" t="s">
        <v>0</v>
      </c>
      <c r="I127" s="51">
        <v>200</v>
      </c>
      <c r="J127" s="39">
        <v>32000</v>
      </c>
      <c r="K127" s="39">
        <v>25000</v>
      </c>
    </row>
    <row r="128" spans="1:11" ht="51">
      <c r="A128" s="6"/>
      <c r="B128" s="98"/>
      <c r="C128" s="98"/>
      <c r="D128" s="98"/>
      <c r="E128" s="98"/>
      <c r="F128" s="99"/>
      <c r="G128" s="31" t="s">
        <v>222</v>
      </c>
      <c r="H128" s="74" t="s">
        <v>223</v>
      </c>
      <c r="I128" s="32"/>
      <c r="J128" s="53">
        <f>SUM(J129)</f>
        <v>5000</v>
      </c>
      <c r="K128" s="53">
        <f>SUM(K129)</f>
        <v>0</v>
      </c>
    </row>
    <row r="129" spans="1:11" ht="25.5">
      <c r="A129" s="6"/>
      <c r="B129" s="98"/>
      <c r="C129" s="98"/>
      <c r="D129" s="98"/>
      <c r="E129" s="98"/>
      <c r="F129" s="99"/>
      <c r="G129" s="35" t="s">
        <v>224</v>
      </c>
      <c r="H129" s="61" t="s">
        <v>225</v>
      </c>
      <c r="I129" s="14"/>
      <c r="J129" s="53">
        <f>SUM(J130)</f>
        <v>5000</v>
      </c>
      <c r="K129" s="39">
        <f>SUM(K130)</f>
        <v>0</v>
      </c>
    </row>
    <row r="130" spans="1:11" ht="25.5">
      <c r="A130" s="6"/>
      <c r="B130" s="98"/>
      <c r="C130" s="98"/>
      <c r="D130" s="98"/>
      <c r="E130" s="98"/>
      <c r="F130" s="99"/>
      <c r="G130" s="16" t="s">
        <v>2</v>
      </c>
      <c r="H130" s="20" t="s">
        <v>0</v>
      </c>
      <c r="I130" s="14">
        <v>200</v>
      </c>
      <c r="J130" s="39">
        <v>5000</v>
      </c>
      <c r="K130" s="39">
        <v>0</v>
      </c>
    </row>
    <row r="131" spans="1:11" ht="38.25">
      <c r="A131" s="6"/>
      <c r="B131" s="98"/>
      <c r="C131" s="98"/>
      <c r="D131" s="98"/>
      <c r="E131" s="98"/>
      <c r="F131" s="99"/>
      <c r="G131" s="31" t="s">
        <v>130</v>
      </c>
      <c r="H131" s="60" t="s">
        <v>121</v>
      </c>
      <c r="I131" s="14"/>
      <c r="J131" s="22">
        <f>SUM(J133)</f>
        <v>37000</v>
      </c>
      <c r="K131" s="22">
        <f>SUM(K133)</f>
        <v>25000</v>
      </c>
    </row>
    <row r="132" spans="1:11" ht="38.25">
      <c r="A132" s="6"/>
      <c r="B132" s="98"/>
      <c r="C132" s="98"/>
      <c r="D132" s="98"/>
      <c r="E132" s="98"/>
      <c r="F132" s="99"/>
      <c r="G132" s="31" t="s">
        <v>166</v>
      </c>
      <c r="H132" s="74" t="s">
        <v>122</v>
      </c>
      <c r="I132" s="14"/>
      <c r="J132" s="22">
        <f>SUM(J133)</f>
        <v>37000</v>
      </c>
      <c r="K132" s="22">
        <f>SUM(K133)</f>
        <v>25000</v>
      </c>
    </row>
    <row r="133" spans="1:11" ht="51">
      <c r="A133" s="6"/>
      <c r="B133" s="98"/>
      <c r="C133" s="98"/>
      <c r="D133" s="98"/>
      <c r="E133" s="98"/>
      <c r="F133" s="99"/>
      <c r="G133" s="35" t="s">
        <v>131</v>
      </c>
      <c r="H133" s="61" t="s">
        <v>123</v>
      </c>
      <c r="I133" s="14"/>
      <c r="J133" s="15">
        <f>SUM(J134)</f>
        <v>37000</v>
      </c>
      <c r="K133" s="15">
        <f>SUM(K134)</f>
        <v>25000</v>
      </c>
    </row>
    <row r="134" spans="1:11" ht="38.25">
      <c r="A134" s="6"/>
      <c r="B134" s="102"/>
      <c r="C134" s="102"/>
      <c r="D134" s="102"/>
      <c r="E134" s="102"/>
      <c r="F134" s="103"/>
      <c r="G134" s="16" t="s">
        <v>4</v>
      </c>
      <c r="H134" s="20" t="s">
        <v>0</v>
      </c>
      <c r="I134" s="14">
        <v>600</v>
      </c>
      <c r="J134" s="15">
        <v>37000</v>
      </c>
      <c r="K134" s="15">
        <v>25000</v>
      </c>
    </row>
    <row r="135" spans="1:11" ht="28.5" customHeight="1">
      <c r="A135" s="6"/>
      <c r="B135" s="102"/>
      <c r="C135" s="102"/>
      <c r="D135" s="102"/>
      <c r="E135" s="102"/>
      <c r="F135" s="103"/>
      <c r="G135" s="33" t="s">
        <v>279</v>
      </c>
      <c r="H135" s="37" t="s">
        <v>179</v>
      </c>
      <c r="I135" s="32"/>
      <c r="J135" s="53">
        <f>SUM(J136)</f>
        <v>80000</v>
      </c>
      <c r="K135" s="53">
        <f>SUM(K136)</f>
        <v>72000</v>
      </c>
    </row>
    <row r="136" spans="1:11" ht="51">
      <c r="A136" s="6"/>
      <c r="B136" s="102"/>
      <c r="C136" s="102"/>
      <c r="D136" s="102"/>
      <c r="E136" s="102"/>
      <c r="F136" s="103"/>
      <c r="G136" s="33" t="s">
        <v>226</v>
      </c>
      <c r="H136" s="37" t="s">
        <v>227</v>
      </c>
      <c r="I136" s="32"/>
      <c r="J136" s="53">
        <f>SUM(J137+J140)</f>
        <v>80000</v>
      </c>
      <c r="K136" s="53">
        <f>SUM(K137+K140)</f>
        <v>72000</v>
      </c>
    </row>
    <row r="137" spans="1:11" ht="25.5">
      <c r="A137" s="6"/>
      <c r="B137" s="102"/>
      <c r="C137" s="102"/>
      <c r="D137" s="102"/>
      <c r="E137" s="102"/>
      <c r="F137" s="103"/>
      <c r="G137" s="16" t="s">
        <v>261</v>
      </c>
      <c r="H137" s="20" t="s">
        <v>229</v>
      </c>
      <c r="I137" s="14"/>
      <c r="J137" s="39">
        <f>SUM(J138:J138)</f>
        <v>30000</v>
      </c>
      <c r="K137" s="39">
        <f>SUM(K138:K138)</f>
        <v>22000</v>
      </c>
    </row>
    <row r="138" spans="1:11" ht="25.5">
      <c r="A138" s="6"/>
      <c r="B138" s="102"/>
      <c r="C138" s="102"/>
      <c r="D138" s="102"/>
      <c r="E138" s="102"/>
      <c r="F138" s="103"/>
      <c r="G138" s="16" t="s">
        <v>2</v>
      </c>
      <c r="H138" s="20" t="s">
        <v>0</v>
      </c>
      <c r="I138" s="14">
        <v>200</v>
      </c>
      <c r="J138" s="39">
        <v>30000</v>
      </c>
      <c r="K138" s="39">
        <v>22000</v>
      </c>
    </row>
    <row r="139" spans="1:11" ht="38.25">
      <c r="A139" s="6"/>
      <c r="B139" s="102"/>
      <c r="C139" s="102"/>
      <c r="D139" s="102"/>
      <c r="E139" s="102"/>
      <c r="F139" s="103"/>
      <c r="G139" s="16" t="s">
        <v>338</v>
      </c>
      <c r="H139" s="20" t="s">
        <v>339</v>
      </c>
      <c r="I139" s="14"/>
      <c r="J139" s="39">
        <f>SUM(J140:J140)</f>
        <v>50000</v>
      </c>
      <c r="K139" s="39">
        <f>SUM(K140:K140)</f>
        <v>50000</v>
      </c>
    </row>
    <row r="140" spans="1:11">
      <c r="A140" s="6"/>
      <c r="B140" s="102"/>
      <c r="C140" s="102"/>
      <c r="D140" s="102"/>
      <c r="E140" s="102"/>
      <c r="F140" s="103"/>
      <c r="G140" s="16" t="s">
        <v>6</v>
      </c>
      <c r="H140" s="112"/>
      <c r="I140" s="14">
        <v>500</v>
      </c>
      <c r="J140" s="39">
        <v>50000</v>
      </c>
      <c r="K140" s="39">
        <v>50000</v>
      </c>
    </row>
    <row r="141" spans="1:11" ht="38.25">
      <c r="A141" s="6"/>
      <c r="B141" s="102"/>
      <c r="C141" s="102"/>
      <c r="D141" s="102"/>
      <c r="E141" s="102"/>
      <c r="F141" s="103"/>
      <c r="G141" s="33" t="s">
        <v>160</v>
      </c>
      <c r="H141" s="54" t="s">
        <v>163</v>
      </c>
      <c r="I141" s="14"/>
      <c r="J141" s="22">
        <f t="shared" ref="J141:K143" si="5">SUM(J142)</f>
        <v>4000</v>
      </c>
      <c r="K141" s="22">
        <f t="shared" si="5"/>
        <v>2000</v>
      </c>
    </row>
    <row r="142" spans="1:11" ht="15" customHeight="1">
      <c r="A142" s="6"/>
      <c r="B142" s="102"/>
      <c r="C142" s="102"/>
      <c r="D142" s="102"/>
      <c r="E142" s="102"/>
      <c r="F142" s="103"/>
      <c r="G142" s="33" t="s">
        <v>161</v>
      </c>
      <c r="H142" s="54" t="s">
        <v>164</v>
      </c>
      <c r="I142" s="14"/>
      <c r="J142" s="22">
        <f t="shared" si="5"/>
        <v>4000</v>
      </c>
      <c r="K142" s="22">
        <f t="shared" si="5"/>
        <v>2000</v>
      </c>
    </row>
    <row r="143" spans="1:11" ht="25.5">
      <c r="A143" s="6"/>
      <c r="B143" s="102"/>
      <c r="C143" s="102"/>
      <c r="D143" s="102"/>
      <c r="E143" s="102"/>
      <c r="F143" s="103"/>
      <c r="G143" s="16" t="s">
        <v>162</v>
      </c>
      <c r="H143" s="24" t="s">
        <v>165</v>
      </c>
      <c r="I143" s="14"/>
      <c r="J143" s="15">
        <f t="shared" si="5"/>
        <v>4000</v>
      </c>
      <c r="K143" s="15">
        <f t="shared" si="5"/>
        <v>2000</v>
      </c>
    </row>
    <row r="144" spans="1:11" ht="38.25">
      <c r="A144" s="6"/>
      <c r="B144" s="102"/>
      <c r="C144" s="102"/>
      <c r="D144" s="102"/>
      <c r="E144" s="102"/>
      <c r="F144" s="103"/>
      <c r="G144" s="16" t="s">
        <v>4</v>
      </c>
      <c r="H144" s="20" t="s">
        <v>0</v>
      </c>
      <c r="I144" s="14">
        <v>600</v>
      </c>
      <c r="J144" s="39">
        <v>4000</v>
      </c>
      <c r="K144" s="39">
        <v>2000</v>
      </c>
    </row>
    <row r="145" spans="1:11" ht="38.25">
      <c r="A145" s="6"/>
      <c r="B145" s="102"/>
      <c r="C145" s="102"/>
      <c r="D145" s="102"/>
      <c r="E145" s="102"/>
      <c r="F145" s="103"/>
      <c r="G145" s="56" t="s">
        <v>46</v>
      </c>
      <c r="H145" s="123" t="s">
        <v>90</v>
      </c>
      <c r="I145" s="9" t="s">
        <v>0</v>
      </c>
      <c r="J145" s="10">
        <f>SUM(J146+J150)</f>
        <v>13238000</v>
      </c>
      <c r="K145" s="10">
        <f>SUM(K146+K150)</f>
        <v>8778000</v>
      </c>
    </row>
    <row r="146" spans="1:11" ht="43.5" customHeight="1">
      <c r="A146" s="6"/>
      <c r="B146" s="102"/>
      <c r="C146" s="102"/>
      <c r="D146" s="102"/>
      <c r="E146" s="102"/>
      <c r="F146" s="103"/>
      <c r="G146" s="33" t="s">
        <v>275</v>
      </c>
      <c r="H146" s="54" t="s">
        <v>91</v>
      </c>
      <c r="I146" s="32"/>
      <c r="J146" s="22">
        <f t="shared" ref="J146:K148" si="6">SUM(J147)</f>
        <v>910000</v>
      </c>
      <c r="K146" s="22">
        <f t="shared" si="6"/>
        <v>603000</v>
      </c>
    </row>
    <row r="147" spans="1:11" ht="69.75" customHeight="1">
      <c r="A147" s="6"/>
      <c r="B147" s="102"/>
      <c r="C147" s="102"/>
      <c r="D147" s="102"/>
      <c r="E147" s="102"/>
      <c r="F147" s="103"/>
      <c r="G147" s="33" t="s">
        <v>372</v>
      </c>
      <c r="H147" s="37" t="s">
        <v>374</v>
      </c>
      <c r="I147" s="32"/>
      <c r="J147" s="39">
        <f>SUM(J148)</f>
        <v>910000</v>
      </c>
      <c r="K147" s="22">
        <f t="shared" si="6"/>
        <v>603000</v>
      </c>
    </row>
    <row r="148" spans="1:11" ht="51">
      <c r="A148" s="6"/>
      <c r="B148" s="156" t="s">
        <v>21</v>
      </c>
      <c r="C148" s="156"/>
      <c r="D148" s="156"/>
      <c r="E148" s="156"/>
      <c r="F148" s="157"/>
      <c r="G148" s="16" t="s">
        <v>373</v>
      </c>
      <c r="H148" s="20" t="s">
        <v>371</v>
      </c>
      <c r="I148" s="14"/>
      <c r="J148" s="39">
        <f>SUM(J149)</f>
        <v>910000</v>
      </c>
      <c r="K148" s="39">
        <f t="shared" si="6"/>
        <v>603000</v>
      </c>
    </row>
    <row r="149" spans="1:11" ht="25.5">
      <c r="A149" s="6"/>
      <c r="B149" s="98"/>
      <c r="C149" s="98"/>
      <c r="D149" s="98"/>
      <c r="E149" s="98"/>
      <c r="F149" s="99"/>
      <c r="G149" s="16" t="s">
        <v>2</v>
      </c>
      <c r="H149" s="20" t="s">
        <v>0</v>
      </c>
      <c r="I149" s="14">
        <v>200</v>
      </c>
      <c r="J149" s="15">
        <v>910000</v>
      </c>
      <c r="K149" s="15">
        <v>603000</v>
      </c>
    </row>
    <row r="150" spans="1:11" ht="51">
      <c r="A150" s="6"/>
      <c r="B150" s="98"/>
      <c r="C150" s="98"/>
      <c r="D150" s="98"/>
      <c r="E150" s="98"/>
      <c r="F150" s="99"/>
      <c r="G150" s="33" t="s">
        <v>332</v>
      </c>
      <c r="H150" s="60" t="s">
        <v>176</v>
      </c>
      <c r="I150" s="12" t="s">
        <v>0</v>
      </c>
      <c r="J150" s="22">
        <f>SUM(J151)</f>
        <v>12328000</v>
      </c>
      <c r="K150" s="22">
        <f>SUM(K151)</f>
        <v>8175000</v>
      </c>
    </row>
    <row r="151" spans="1:11" ht="51">
      <c r="A151" s="6"/>
      <c r="B151" s="98"/>
      <c r="C151" s="98"/>
      <c r="D151" s="98"/>
      <c r="E151" s="98"/>
      <c r="F151" s="99"/>
      <c r="G151" s="55" t="s">
        <v>262</v>
      </c>
      <c r="H151" s="124" t="s">
        <v>177</v>
      </c>
      <c r="I151" s="32"/>
      <c r="J151" s="22">
        <f>SUM(J152)</f>
        <v>12328000</v>
      </c>
      <c r="K151" s="22">
        <f>SUM(K152)</f>
        <v>8175000</v>
      </c>
    </row>
    <row r="152" spans="1:11" ht="38.25">
      <c r="A152" s="6"/>
      <c r="B152" s="98"/>
      <c r="C152" s="98"/>
      <c r="D152" s="98"/>
      <c r="E152" s="98"/>
      <c r="F152" s="99"/>
      <c r="G152" s="16" t="s">
        <v>47</v>
      </c>
      <c r="H152" s="87" t="s">
        <v>228</v>
      </c>
      <c r="I152" s="14"/>
      <c r="J152" s="15">
        <f>SUM(J153:J155)</f>
        <v>12328000</v>
      </c>
      <c r="K152" s="15">
        <f>SUM(K153:K155)</f>
        <v>8175000</v>
      </c>
    </row>
    <row r="153" spans="1:11" ht="53.25" customHeight="1">
      <c r="A153" s="6"/>
      <c r="B153" s="154" t="s">
        <v>20</v>
      </c>
      <c r="C153" s="154"/>
      <c r="D153" s="154"/>
      <c r="E153" s="154"/>
      <c r="F153" s="155"/>
      <c r="G153" s="16" t="s">
        <v>3</v>
      </c>
      <c r="H153" s="87"/>
      <c r="I153" s="14">
        <v>100</v>
      </c>
      <c r="J153" s="15">
        <v>10103000</v>
      </c>
      <c r="K153" s="15">
        <v>6699000</v>
      </c>
    </row>
    <row r="154" spans="1:11" ht="25.5">
      <c r="A154" s="6"/>
      <c r="B154" s="96"/>
      <c r="C154" s="96"/>
      <c r="D154" s="96"/>
      <c r="E154" s="96"/>
      <c r="F154" s="97"/>
      <c r="G154" s="16" t="s">
        <v>2</v>
      </c>
      <c r="H154" s="20" t="s">
        <v>0</v>
      </c>
      <c r="I154" s="14">
        <v>200</v>
      </c>
      <c r="J154" s="15">
        <v>2208000</v>
      </c>
      <c r="K154" s="15">
        <v>1464000</v>
      </c>
    </row>
    <row r="155" spans="1:11">
      <c r="A155" s="6"/>
      <c r="B155" s="96"/>
      <c r="C155" s="96"/>
      <c r="D155" s="96"/>
      <c r="E155" s="96"/>
      <c r="F155" s="97"/>
      <c r="G155" s="16" t="s">
        <v>1</v>
      </c>
      <c r="H155" s="20" t="s">
        <v>0</v>
      </c>
      <c r="I155" s="14">
        <v>800</v>
      </c>
      <c r="J155" s="15">
        <v>17000</v>
      </c>
      <c r="K155" s="15">
        <v>12000</v>
      </c>
    </row>
    <row r="156" spans="1:11" ht="38.25">
      <c r="A156" s="6"/>
      <c r="B156" s="104"/>
      <c r="C156" s="104"/>
      <c r="D156" s="104"/>
      <c r="E156" s="104"/>
      <c r="F156" s="105"/>
      <c r="G156" s="56" t="s">
        <v>48</v>
      </c>
      <c r="H156" s="57" t="s">
        <v>92</v>
      </c>
      <c r="I156" s="9" t="s">
        <v>0</v>
      </c>
      <c r="J156" s="58">
        <f>SUM(J161+J157)</f>
        <v>76040896</v>
      </c>
      <c r="K156" s="58">
        <f>SUM(K161+K157)</f>
        <v>58138519</v>
      </c>
    </row>
    <row r="157" spans="1:11" ht="25.5">
      <c r="A157" s="6"/>
      <c r="B157" s="162">
        <v>200</v>
      </c>
      <c r="C157" s="162"/>
      <c r="D157" s="162"/>
      <c r="E157" s="162"/>
      <c r="F157" s="163"/>
      <c r="G157" s="31" t="s">
        <v>180</v>
      </c>
      <c r="H157" s="59" t="s">
        <v>93</v>
      </c>
      <c r="I157" s="32" t="s">
        <v>0</v>
      </c>
      <c r="J157" s="53">
        <f t="shared" ref="J157:K159" si="7">SUM(J158)</f>
        <v>520000</v>
      </c>
      <c r="K157" s="53">
        <f t="shared" si="7"/>
        <v>345000</v>
      </c>
    </row>
    <row r="158" spans="1:11" ht="51.75" customHeight="1">
      <c r="A158" s="6"/>
      <c r="B158" s="158">
        <v>600</v>
      </c>
      <c r="C158" s="158"/>
      <c r="D158" s="158"/>
      <c r="E158" s="158"/>
      <c r="F158" s="159"/>
      <c r="G158" s="31" t="s">
        <v>182</v>
      </c>
      <c r="H158" s="60" t="s">
        <v>95</v>
      </c>
      <c r="I158" s="32"/>
      <c r="J158" s="39">
        <f t="shared" si="7"/>
        <v>520000</v>
      </c>
      <c r="K158" s="39">
        <f t="shared" si="7"/>
        <v>345000</v>
      </c>
    </row>
    <row r="159" spans="1:11" ht="38.25">
      <c r="A159" s="6"/>
      <c r="B159" s="156" t="s">
        <v>19</v>
      </c>
      <c r="C159" s="156"/>
      <c r="D159" s="156"/>
      <c r="E159" s="156"/>
      <c r="F159" s="157"/>
      <c r="G159" s="29" t="s">
        <v>51</v>
      </c>
      <c r="H159" s="61" t="s">
        <v>230</v>
      </c>
      <c r="I159" s="14"/>
      <c r="J159" s="39">
        <f t="shared" si="7"/>
        <v>520000</v>
      </c>
      <c r="K159" s="39">
        <f t="shared" si="7"/>
        <v>345000</v>
      </c>
    </row>
    <row r="160" spans="1:11" ht="38.25">
      <c r="A160" s="6"/>
      <c r="B160" s="98"/>
      <c r="C160" s="98"/>
      <c r="D160" s="98"/>
      <c r="E160" s="98"/>
      <c r="F160" s="99"/>
      <c r="G160" s="16" t="s">
        <v>4</v>
      </c>
      <c r="H160" s="61"/>
      <c r="I160" s="14">
        <v>600</v>
      </c>
      <c r="J160" s="39">
        <v>520000</v>
      </c>
      <c r="K160" s="39">
        <v>345000</v>
      </c>
    </row>
    <row r="161" spans="1:11" ht="38.25">
      <c r="A161" s="6"/>
      <c r="B161" s="98"/>
      <c r="C161" s="98"/>
      <c r="D161" s="98"/>
      <c r="E161" s="98"/>
      <c r="F161" s="99"/>
      <c r="G161" s="31" t="s">
        <v>333</v>
      </c>
      <c r="H161" s="59" t="s">
        <v>181</v>
      </c>
      <c r="I161" s="32" t="s">
        <v>0</v>
      </c>
      <c r="J161" s="53">
        <f>SUM(J178+J162)</f>
        <v>75520896</v>
      </c>
      <c r="K161" s="53">
        <f>SUM(K178+K162)</f>
        <v>57793519</v>
      </c>
    </row>
    <row r="162" spans="1:11" ht="25.5">
      <c r="A162" s="6"/>
      <c r="B162" s="98"/>
      <c r="C162" s="98"/>
      <c r="D162" s="98"/>
      <c r="E162" s="98"/>
      <c r="F162" s="99"/>
      <c r="G162" s="31" t="s">
        <v>94</v>
      </c>
      <c r="H162" s="59" t="s">
        <v>183</v>
      </c>
      <c r="I162" s="32"/>
      <c r="J162" s="53">
        <f>SUM(J163+J168+J170+J165+J174+J176+J172)</f>
        <v>75220896</v>
      </c>
      <c r="K162" s="53">
        <f>SUM(K163+K168+K170+K165+K174+K176+K172)</f>
        <v>57493519</v>
      </c>
    </row>
    <row r="163" spans="1:11" ht="25.5">
      <c r="A163" s="6"/>
      <c r="B163" s="98"/>
      <c r="C163" s="98"/>
      <c r="D163" s="98"/>
      <c r="E163" s="98"/>
      <c r="F163" s="99"/>
      <c r="G163" s="16" t="s">
        <v>39</v>
      </c>
      <c r="H163" s="87" t="s">
        <v>231</v>
      </c>
      <c r="I163" s="14"/>
      <c r="J163" s="39">
        <f>SUM(J164)</f>
        <v>10553147</v>
      </c>
      <c r="K163" s="39">
        <f>SUM(K164)</f>
        <v>3265181</v>
      </c>
    </row>
    <row r="164" spans="1:11" ht="38.25">
      <c r="A164" s="6"/>
      <c r="B164" s="154" t="s">
        <v>18</v>
      </c>
      <c r="C164" s="154"/>
      <c r="D164" s="154"/>
      <c r="E164" s="154"/>
      <c r="F164" s="155"/>
      <c r="G164" s="16" t="s">
        <v>4</v>
      </c>
      <c r="H164" s="20" t="s">
        <v>0</v>
      </c>
      <c r="I164" s="14">
        <v>600</v>
      </c>
      <c r="J164" s="39">
        <v>10553147</v>
      </c>
      <c r="K164" s="39">
        <v>3265181</v>
      </c>
    </row>
    <row r="165" spans="1:11" ht="25.5">
      <c r="A165" s="6"/>
      <c r="B165" s="96"/>
      <c r="C165" s="96"/>
      <c r="D165" s="96"/>
      <c r="E165" s="96"/>
      <c r="F165" s="97"/>
      <c r="G165" s="16" t="s">
        <v>138</v>
      </c>
      <c r="H165" s="24" t="s">
        <v>232</v>
      </c>
      <c r="I165" s="14"/>
      <c r="J165" s="39">
        <f>SUM(J166:J167)</f>
        <v>3682000</v>
      </c>
      <c r="K165" s="39">
        <f>SUM(K166:K167)</f>
        <v>2432750</v>
      </c>
    </row>
    <row r="166" spans="1:11" ht="54" customHeight="1">
      <c r="A166" s="6"/>
      <c r="B166" s="96"/>
      <c r="C166" s="96"/>
      <c r="D166" s="96"/>
      <c r="E166" s="96"/>
      <c r="F166" s="97"/>
      <c r="G166" s="16" t="s">
        <v>3</v>
      </c>
      <c r="H166" s="24"/>
      <c r="I166" s="14">
        <v>100</v>
      </c>
      <c r="J166" s="39">
        <v>3282000</v>
      </c>
      <c r="K166" s="39">
        <v>2167750</v>
      </c>
    </row>
    <row r="167" spans="1:11" ht="25.5">
      <c r="A167" s="6"/>
      <c r="B167" s="96"/>
      <c r="C167" s="96"/>
      <c r="D167" s="96"/>
      <c r="E167" s="96"/>
      <c r="F167" s="97"/>
      <c r="G167" s="16" t="s">
        <v>2</v>
      </c>
      <c r="H167" s="24"/>
      <c r="I167" s="14">
        <v>200</v>
      </c>
      <c r="J167" s="39">
        <v>400000</v>
      </c>
      <c r="K167" s="39">
        <v>265000</v>
      </c>
    </row>
    <row r="168" spans="1:11" ht="25.5">
      <c r="A168" s="6"/>
      <c r="B168" s="96"/>
      <c r="C168" s="96"/>
      <c r="D168" s="96"/>
      <c r="E168" s="96"/>
      <c r="F168" s="97"/>
      <c r="G168" s="16" t="s">
        <v>49</v>
      </c>
      <c r="H168" s="20" t="s">
        <v>233</v>
      </c>
      <c r="I168" s="14"/>
      <c r="J168" s="39">
        <f>SUM(J169:J169)</f>
        <v>8983978</v>
      </c>
      <c r="K168" s="39">
        <f>SUM(K169:K169)</f>
        <v>0</v>
      </c>
    </row>
    <row r="169" spans="1:11" ht="38.25">
      <c r="A169" s="6"/>
      <c r="B169" s="96"/>
      <c r="C169" s="96"/>
      <c r="D169" s="96"/>
      <c r="E169" s="96"/>
      <c r="F169" s="97"/>
      <c r="G169" s="16" t="s">
        <v>4</v>
      </c>
      <c r="H169" s="20" t="s">
        <v>0</v>
      </c>
      <c r="I169" s="14">
        <v>600</v>
      </c>
      <c r="J169" s="39">
        <v>8983978</v>
      </c>
      <c r="K169" s="39">
        <v>0</v>
      </c>
    </row>
    <row r="170" spans="1:11">
      <c r="A170" s="6"/>
      <c r="B170" s="96"/>
      <c r="C170" s="96"/>
      <c r="D170" s="96"/>
      <c r="E170" s="96"/>
      <c r="F170" s="97"/>
      <c r="G170" s="35" t="s">
        <v>50</v>
      </c>
      <c r="H170" s="87" t="s">
        <v>234</v>
      </c>
      <c r="I170" s="14"/>
      <c r="J170" s="39">
        <f>SUM(J171)</f>
        <v>208952</v>
      </c>
      <c r="K170" s="39">
        <f>SUM(K171)</f>
        <v>0</v>
      </c>
    </row>
    <row r="171" spans="1:11" ht="38.25">
      <c r="A171" s="6"/>
      <c r="B171" s="158">
        <v>800</v>
      </c>
      <c r="C171" s="158"/>
      <c r="D171" s="158"/>
      <c r="E171" s="158"/>
      <c r="F171" s="159"/>
      <c r="G171" s="16" t="s">
        <v>4</v>
      </c>
      <c r="H171" s="20" t="s">
        <v>0</v>
      </c>
      <c r="I171" s="14">
        <v>600</v>
      </c>
      <c r="J171" s="39">
        <v>208952</v>
      </c>
      <c r="K171" s="39">
        <v>0</v>
      </c>
    </row>
    <row r="172" spans="1:11" ht="25.5">
      <c r="A172" s="6"/>
      <c r="B172" s="160" t="s">
        <v>17</v>
      </c>
      <c r="C172" s="160"/>
      <c r="D172" s="160"/>
      <c r="E172" s="160"/>
      <c r="F172" s="161"/>
      <c r="G172" s="16" t="s">
        <v>153</v>
      </c>
      <c r="H172" s="20" t="s">
        <v>370</v>
      </c>
      <c r="I172" s="14"/>
      <c r="J172" s="39">
        <f>SUM(J173)</f>
        <v>29158819</v>
      </c>
      <c r="K172" s="25">
        <f>SUM(K173)</f>
        <v>29158819</v>
      </c>
    </row>
    <row r="173" spans="1:11" ht="38.25">
      <c r="A173" s="6"/>
      <c r="B173" s="158">
        <v>300</v>
      </c>
      <c r="C173" s="158"/>
      <c r="D173" s="158"/>
      <c r="E173" s="158"/>
      <c r="F173" s="159"/>
      <c r="G173" s="16" t="s">
        <v>4</v>
      </c>
      <c r="H173" s="20" t="s">
        <v>0</v>
      </c>
      <c r="I173" s="14">
        <v>600</v>
      </c>
      <c r="J173" s="15">
        <v>29158819</v>
      </c>
      <c r="K173" s="15">
        <v>29158819</v>
      </c>
    </row>
    <row r="174" spans="1:11" ht="25.5">
      <c r="A174" s="6"/>
      <c r="B174" s="102"/>
      <c r="C174" s="102"/>
      <c r="D174" s="102"/>
      <c r="E174" s="102"/>
      <c r="F174" s="103"/>
      <c r="G174" s="35" t="s">
        <v>153</v>
      </c>
      <c r="H174" s="20" t="s">
        <v>235</v>
      </c>
      <c r="I174" s="32"/>
      <c r="J174" s="39">
        <f>SUM(J175)</f>
        <v>22594021</v>
      </c>
      <c r="K174" s="39">
        <f>SUM(K175)</f>
        <v>22594021</v>
      </c>
    </row>
    <row r="175" spans="1:11" ht="38.25">
      <c r="A175" s="6"/>
      <c r="B175" s="102"/>
      <c r="C175" s="102"/>
      <c r="D175" s="102"/>
      <c r="E175" s="102"/>
      <c r="F175" s="103"/>
      <c r="G175" s="62" t="s">
        <v>4</v>
      </c>
      <c r="H175" s="17" t="s">
        <v>0</v>
      </c>
      <c r="I175" s="14">
        <v>600</v>
      </c>
      <c r="J175" s="39">
        <v>22594021</v>
      </c>
      <c r="K175" s="39">
        <v>22594021</v>
      </c>
    </row>
    <row r="176" spans="1:11" ht="25.5">
      <c r="A176" s="6"/>
      <c r="B176" s="102"/>
      <c r="C176" s="102"/>
      <c r="D176" s="102"/>
      <c r="E176" s="102"/>
      <c r="F176" s="103"/>
      <c r="G176" s="63" t="s">
        <v>273</v>
      </c>
      <c r="H176" s="64" t="s">
        <v>272</v>
      </c>
      <c r="I176" s="65"/>
      <c r="J176" s="39">
        <f>J177</f>
        <v>39979</v>
      </c>
      <c r="K176" s="39">
        <f>K177</f>
        <v>42748</v>
      </c>
    </row>
    <row r="177" spans="1:11" ht="38.25">
      <c r="A177" s="6"/>
      <c r="B177" s="102"/>
      <c r="C177" s="102"/>
      <c r="D177" s="102"/>
      <c r="E177" s="102"/>
      <c r="F177" s="103"/>
      <c r="G177" s="16" t="s">
        <v>4</v>
      </c>
      <c r="H177" s="24" t="s">
        <v>0</v>
      </c>
      <c r="I177" s="14">
        <v>600</v>
      </c>
      <c r="J177" s="39">
        <v>39979</v>
      </c>
      <c r="K177" s="39">
        <v>42748</v>
      </c>
    </row>
    <row r="178" spans="1:11" ht="25.5">
      <c r="A178" s="6"/>
      <c r="B178" s="102"/>
      <c r="C178" s="102"/>
      <c r="D178" s="102"/>
      <c r="E178" s="102"/>
      <c r="F178" s="103"/>
      <c r="G178" s="33" t="s">
        <v>159</v>
      </c>
      <c r="H178" s="37" t="s">
        <v>184</v>
      </c>
      <c r="I178" s="32"/>
      <c r="J178" s="15">
        <f>J179</f>
        <v>300000</v>
      </c>
      <c r="K178" s="15">
        <f>K179</f>
        <v>300000</v>
      </c>
    </row>
    <row r="179" spans="1:11" ht="51">
      <c r="A179" s="6"/>
      <c r="B179" s="102"/>
      <c r="C179" s="102"/>
      <c r="D179" s="102"/>
      <c r="E179" s="102"/>
      <c r="F179" s="103"/>
      <c r="G179" s="62" t="s">
        <v>280</v>
      </c>
      <c r="H179" s="17" t="s">
        <v>281</v>
      </c>
      <c r="I179" s="14"/>
      <c r="J179" s="15">
        <f>SUM(J180:J180)</f>
        <v>300000</v>
      </c>
      <c r="K179" s="15">
        <f>SUM(K180:K180)</f>
        <v>300000</v>
      </c>
    </row>
    <row r="180" spans="1:11" ht="38.25">
      <c r="A180" s="6"/>
      <c r="B180" s="102"/>
      <c r="C180" s="102"/>
      <c r="D180" s="102"/>
      <c r="E180" s="102"/>
      <c r="F180" s="103"/>
      <c r="G180" s="16" t="s">
        <v>4</v>
      </c>
      <c r="H180" s="20" t="s">
        <v>0</v>
      </c>
      <c r="I180" s="14">
        <v>600</v>
      </c>
      <c r="J180" s="39">
        <v>300000</v>
      </c>
      <c r="K180" s="39">
        <v>300000</v>
      </c>
    </row>
    <row r="181" spans="1:11" ht="25.5">
      <c r="A181" s="6"/>
      <c r="B181" s="102"/>
      <c r="C181" s="102"/>
      <c r="D181" s="102"/>
      <c r="E181" s="102"/>
      <c r="F181" s="103"/>
      <c r="G181" s="125" t="s">
        <v>124</v>
      </c>
      <c r="H181" s="8" t="s">
        <v>126</v>
      </c>
      <c r="I181" s="9" t="s">
        <v>0</v>
      </c>
      <c r="J181" s="10">
        <f t="shared" ref="J181:K181" si="8">SUM(J182)</f>
        <v>8786298</v>
      </c>
      <c r="K181" s="10">
        <f t="shared" si="8"/>
        <v>0</v>
      </c>
    </row>
    <row r="182" spans="1:11" ht="38.25">
      <c r="A182" s="6"/>
      <c r="B182" s="102"/>
      <c r="C182" s="102"/>
      <c r="D182" s="102"/>
      <c r="E182" s="102"/>
      <c r="F182" s="103"/>
      <c r="G182" s="126" t="s">
        <v>144</v>
      </c>
      <c r="H182" s="66" t="s">
        <v>125</v>
      </c>
      <c r="I182" s="67" t="s">
        <v>0</v>
      </c>
      <c r="J182" s="22">
        <f t="shared" ref="J182:K184" si="9">SUM(J183)</f>
        <v>8786298</v>
      </c>
      <c r="K182" s="22">
        <f t="shared" si="9"/>
        <v>0</v>
      </c>
    </row>
    <row r="183" spans="1:11" ht="53.25" customHeight="1">
      <c r="A183" s="6"/>
      <c r="B183" s="102"/>
      <c r="C183" s="102"/>
      <c r="D183" s="102"/>
      <c r="E183" s="102"/>
      <c r="F183" s="103"/>
      <c r="G183" s="126" t="s">
        <v>284</v>
      </c>
      <c r="H183" s="66" t="s">
        <v>285</v>
      </c>
      <c r="I183" s="67"/>
      <c r="J183" s="22">
        <f t="shared" si="9"/>
        <v>8786298</v>
      </c>
      <c r="K183" s="22">
        <f t="shared" si="9"/>
        <v>0</v>
      </c>
    </row>
    <row r="184" spans="1:11" ht="25.5">
      <c r="A184" s="6"/>
      <c r="B184" s="102"/>
      <c r="C184" s="102"/>
      <c r="D184" s="102"/>
      <c r="E184" s="102"/>
      <c r="F184" s="103"/>
      <c r="G184" s="127" t="s">
        <v>143</v>
      </c>
      <c r="H184" s="68" t="s">
        <v>286</v>
      </c>
      <c r="I184" s="69"/>
      <c r="J184" s="15">
        <f t="shared" si="9"/>
        <v>8786298</v>
      </c>
      <c r="K184" s="15">
        <f t="shared" si="9"/>
        <v>0</v>
      </c>
    </row>
    <row r="185" spans="1:11" ht="25.5">
      <c r="A185" s="6"/>
      <c r="B185" s="102"/>
      <c r="C185" s="102"/>
      <c r="D185" s="102"/>
      <c r="E185" s="102"/>
      <c r="F185" s="103"/>
      <c r="G185" s="127" t="s">
        <v>2</v>
      </c>
      <c r="H185" s="66"/>
      <c r="I185" s="69">
        <v>800</v>
      </c>
      <c r="J185" s="15">
        <v>8786298</v>
      </c>
      <c r="K185" s="15">
        <v>0</v>
      </c>
    </row>
    <row r="186" spans="1:11" ht="38.25">
      <c r="A186" s="6"/>
      <c r="B186" s="102"/>
      <c r="C186" s="102"/>
      <c r="D186" s="102"/>
      <c r="E186" s="102"/>
      <c r="F186" s="103"/>
      <c r="G186" s="56" t="s">
        <v>52</v>
      </c>
      <c r="H186" s="30" t="s">
        <v>96</v>
      </c>
      <c r="I186" s="9" t="s">
        <v>0</v>
      </c>
      <c r="J186" s="58">
        <f t="shared" ref="J186:K186" si="10">SUM(J187)</f>
        <v>750000</v>
      </c>
      <c r="K186" s="58">
        <f t="shared" si="10"/>
        <v>497000</v>
      </c>
    </row>
    <row r="187" spans="1:11" ht="38.25">
      <c r="A187" s="6"/>
      <c r="B187" s="102"/>
      <c r="C187" s="102"/>
      <c r="D187" s="102"/>
      <c r="E187" s="102"/>
      <c r="F187" s="103"/>
      <c r="G187" s="31" t="s">
        <v>132</v>
      </c>
      <c r="H187" s="113" t="s">
        <v>97</v>
      </c>
      <c r="I187" s="32" t="s">
        <v>0</v>
      </c>
      <c r="J187" s="53">
        <f>SUM(J188,J192)</f>
        <v>750000</v>
      </c>
      <c r="K187" s="53">
        <f>SUM(K188,K192)</f>
        <v>497000</v>
      </c>
    </row>
    <row r="188" spans="1:11" ht="25.5">
      <c r="A188" s="6"/>
      <c r="B188" s="102"/>
      <c r="C188" s="102"/>
      <c r="D188" s="102"/>
      <c r="E188" s="102"/>
      <c r="F188" s="103"/>
      <c r="G188" s="31" t="s">
        <v>282</v>
      </c>
      <c r="H188" s="128" t="s">
        <v>167</v>
      </c>
      <c r="I188" s="32"/>
      <c r="J188" s="129">
        <f>SUM(J189)</f>
        <v>750000</v>
      </c>
      <c r="K188" s="129">
        <f>SUM(K189)</f>
        <v>497000</v>
      </c>
    </row>
    <row r="189" spans="1:11" ht="25.5">
      <c r="A189" s="6"/>
      <c r="B189" s="102"/>
      <c r="C189" s="102"/>
      <c r="D189" s="102"/>
      <c r="E189" s="102"/>
      <c r="F189" s="103"/>
      <c r="G189" s="35" t="s">
        <v>98</v>
      </c>
      <c r="H189" s="72" t="s">
        <v>168</v>
      </c>
      <c r="I189" s="70"/>
      <c r="J189" s="39">
        <f>SUM(J190:J191)</f>
        <v>750000</v>
      </c>
      <c r="K189" s="39">
        <f>SUM(K190:K191)</f>
        <v>497000</v>
      </c>
    </row>
    <row r="190" spans="1:11" ht="63.75" hidden="1">
      <c r="A190" s="6"/>
      <c r="B190" s="102"/>
      <c r="C190" s="102"/>
      <c r="D190" s="102"/>
      <c r="E190" s="102"/>
      <c r="F190" s="103"/>
      <c r="G190" s="16" t="s">
        <v>3</v>
      </c>
      <c r="H190" s="87"/>
      <c r="I190" s="14">
        <v>100</v>
      </c>
      <c r="J190" s="39"/>
      <c r="K190" s="39"/>
    </row>
    <row r="191" spans="1:11" ht="25.5">
      <c r="A191" s="6"/>
      <c r="B191" s="96"/>
      <c r="C191" s="96"/>
      <c r="D191" s="96"/>
      <c r="E191" s="96"/>
      <c r="F191" s="97"/>
      <c r="G191" s="29" t="s">
        <v>2</v>
      </c>
      <c r="H191" s="72"/>
      <c r="I191" s="14">
        <v>200</v>
      </c>
      <c r="J191" s="39">
        <v>750000</v>
      </c>
      <c r="K191" s="39">
        <v>497000</v>
      </c>
    </row>
    <row r="192" spans="1:11" ht="25.5" hidden="1">
      <c r="A192" s="6"/>
      <c r="B192" s="96"/>
      <c r="C192" s="96"/>
      <c r="D192" s="96"/>
      <c r="E192" s="96"/>
      <c r="F192" s="97"/>
      <c r="G192" s="29" t="s">
        <v>342</v>
      </c>
      <c r="H192" s="72" t="s">
        <v>340</v>
      </c>
      <c r="I192" s="14"/>
      <c r="J192" s="39">
        <f>J193</f>
        <v>0</v>
      </c>
      <c r="K192" s="39">
        <f>K193</f>
        <v>0</v>
      </c>
    </row>
    <row r="193" spans="1:11" hidden="1">
      <c r="A193" s="6"/>
      <c r="B193" s="96"/>
      <c r="C193" s="96"/>
      <c r="D193" s="96"/>
      <c r="E193" s="96"/>
      <c r="F193" s="97"/>
      <c r="G193" s="29" t="s">
        <v>343</v>
      </c>
      <c r="H193" s="72" t="s">
        <v>341</v>
      </c>
      <c r="I193" s="14"/>
      <c r="J193" s="39">
        <f>SUM(J194:J195)</f>
        <v>0</v>
      </c>
      <c r="K193" s="39">
        <f>SUM(K194:K195)</f>
        <v>0</v>
      </c>
    </row>
    <row r="194" spans="1:11" ht="25.5" hidden="1">
      <c r="A194" s="6"/>
      <c r="B194" s="96"/>
      <c r="C194" s="96"/>
      <c r="D194" s="96"/>
      <c r="E194" s="96"/>
      <c r="F194" s="97"/>
      <c r="G194" s="29" t="s">
        <v>2</v>
      </c>
      <c r="H194" s="19" t="s">
        <v>0</v>
      </c>
      <c r="I194" s="14">
        <v>200</v>
      </c>
      <c r="J194" s="39"/>
      <c r="K194" s="39"/>
    </row>
    <row r="195" spans="1:11" ht="25.5" hidden="1">
      <c r="A195" s="6"/>
      <c r="B195" s="96"/>
      <c r="C195" s="96"/>
      <c r="D195" s="96"/>
      <c r="E195" s="96"/>
      <c r="F195" s="97"/>
      <c r="G195" s="29" t="s">
        <v>344</v>
      </c>
      <c r="H195" s="72"/>
      <c r="I195" s="14">
        <v>400</v>
      </c>
      <c r="J195" s="39"/>
      <c r="K195" s="39"/>
    </row>
    <row r="196" spans="1:11" ht="51">
      <c r="A196" s="6"/>
      <c r="B196" s="96"/>
      <c r="C196" s="96"/>
      <c r="D196" s="96"/>
      <c r="E196" s="96"/>
      <c r="F196" s="97"/>
      <c r="G196" s="56" t="s">
        <v>53</v>
      </c>
      <c r="H196" s="71" t="s">
        <v>383</v>
      </c>
      <c r="I196" s="9"/>
      <c r="J196" s="10">
        <f>SUM(J197+J202+J206)</f>
        <v>7816000</v>
      </c>
      <c r="K196" s="10">
        <f>SUM(K197+K202+K206)</f>
        <v>5182000</v>
      </c>
    </row>
    <row r="197" spans="1:11" ht="38.25">
      <c r="A197" s="6"/>
      <c r="B197" s="96"/>
      <c r="C197" s="96"/>
      <c r="D197" s="96"/>
      <c r="E197" s="96"/>
      <c r="F197" s="97"/>
      <c r="G197" s="31" t="s">
        <v>133</v>
      </c>
      <c r="H197" s="130" t="s">
        <v>99</v>
      </c>
      <c r="I197" s="12"/>
      <c r="J197" s="13">
        <f>SUM(J198)</f>
        <v>895000</v>
      </c>
      <c r="K197" s="13">
        <f>SUM(K198)</f>
        <v>593000</v>
      </c>
    </row>
    <row r="198" spans="1:11" ht="25.5">
      <c r="A198" s="6"/>
      <c r="B198" s="96"/>
      <c r="C198" s="96"/>
      <c r="D198" s="96"/>
      <c r="E198" s="96"/>
      <c r="F198" s="97"/>
      <c r="G198" s="131" t="s">
        <v>172</v>
      </c>
      <c r="H198" s="132" t="s">
        <v>171</v>
      </c>
      <c r="I198" s="12"/>
      <c r="J198" s="15">
        <f>SUM(J199)</f>
        <v>895000</v>
      </c>
      <c r="K198" s="15">
        <f>SUM(K199)</f>
        <v>593000</v>
      </c>
    </row>
    <row r="199" spans="1:11" ht="38.25">
      <c r="A199" s="6"/>
      <c r="B199" s="96"/>
      <c r="C199" s="96"/>
      <c r="D199" s="96"/>
      <c r="E199" s="96"/>
      <c r="F199" s="97"/>
      <c r="G199" s="35" t="s">
        <v>174</v>
      </c>
      <c r="H199" s="83" t="s">
        <v>173</v>
      </c>
      <c r="I199" s="32"/>
      <c r="J199" s="15">
        <f>SUM(J200:J201)</f>
        <v>895000</v>
      </c>
      <c r="K199" s="15">
        <f>SUM(K200:K201)</f>
        <v>593000</v>
      </c>
    </row>
    <row r="200" spans="1:11" ht="29.25" customHeight="1">
      <c r="A200" s="6"/>
      <c r="B200" s="102"/>
      <c r="C200" s="102"/>
      <c r="D200" s="102"/>
      <c r="E200" s="102"/>
      <c r="F200" s="103"/>
      <c r="G200" s="29" t="s">
        <v>4</v>
      </c>
      <c r="H200" s="19" t="s">
        <v>0</v>
      </c>
      <c r="I200" s="14">
        <v>600</v>
      </c>
      <c r="J200" s="15">
        <v>895000</v>
      </c>
      <c r="K200" s="15">
        <v>593000</v>
      </c>
    </row>
    <row r="201" spans="1:11">
      <c r="A201" s="6"/>
      <c r="B201" s="102"/>
      <c r="C201" s="102"/>
      <c r="D201" s="102"/>
      <c r="E201" s="102"/>
      <c r="F201" s="103"/>
      <c r="G201" s="16"/>
      <c r="H201" s="19"/>
      <c r="I201" s="14"/>
      <c r="J201" s="15"/>
      <c r="K201" s="15"/>
    </row>
    <row r="202" spans="1:11" ht="38.25">
      <c r="A202" s="6"/>
      <c r="B202" s="102"/>
      <c r="C202" s="102"/>
      <c r="D202" s="102"/>
      <c r="E202" s="102"/>
      <c r="F202" s="103"/>
      <c r="G202" s="33" t="s">
        <v>270</v>
      </c>
      <c r="H202" s="41" t="s">
        <v>240</v>
      </c>
      <c r="I202" s="32"/>
      <c r="J202" s="15">
        <f>SUM(J204)</f>
        <v>2238000</v>
      </c>
      <c r="K202" s="15">
        <f>SUM(K204)</f>
        <v>1484000</v>
      </c>
    </row>
    <row r="203" spans="1:11" ht="54.75" customHeight="1">
      <c r="A203" s="6"/>
      <c r="B203" s="102"/>
      <c r="C203" s="102"/>
      <c r="D203" s="102"/>
      <c r="E203" s="102"/>
      <c r="F203" s="103"/>
      <c r="G203" s="33" t="s">
        <v>257</v>
      </c>
      <c r="H203" s="41" t="s">
        <v>241</v>
      </c>
      <c r="I203" s="32"/>
      <c r="J203" s="15">
        <f t="shared" ref="J203:K203" si="11">SUM(J204)</f>
        <v>2238000</v>
      </c>
      <c r="K203" s="15">
        <f t="shared" si="11"/>
        <v>1484000</v>
      </c>
    </row>
    <row r="204" spans="1:11" ht="38.25">
      <c r="A204" s="6"/>
      <c r="B204" s="102"/>
      <c r="C204" s="102"/>
      <c r="D204" s="102"/>
      <c r="E204" s="102"/>
      <c r="F204" s="103"/>
      <c r="G204" s="16" t="s">
        <v>140</v>
      </c>
      <c r="H204" s="21" t="s">
        <v>283</v>
      </c>
      <c r="I204" s="51"/>
      <c r="J204" s="15">
        <f>SUM(J205)</f>
        <v>2238000</v>
      </c>
      <c r="K204" s="15">
        <f>SUM(K205)</f>
        <v>1484000</v>
      </c>
    </row>
    <row r="205" spans="1:11">
      <c r="A205" s="6"/>
      <c r="B205" s="102"/>
      <c r="C205" s="102"/>
      <c r="D205" s="102"/>
      <c r="E205" s="102"/>
      <c r="F205" s="103"/>
      <c r="G205" s="29" t="s">
        <v>1</v>
      </c>
      <c r="H205" s="21"/>
      <c r="I205" s="14">
        <v>800</v>
      </c>
      <c r="J205" s="15">
        <v>2238000</v>
      </c>
      <c r="K205" s="15">
        <v>1484000</v>
      </c>
    </row>
    <row r="206" spans="1:11" ht="38.25">
      <c r="A206" s="6"/>
      <c r="B206" s="102"/>
      <c r="C206" s="102"/>
      <c r="D206" s="102"/>
      <c r="E206" s="102"/>
      <c r="F206" s="103"/>
      <c r="G206" s="33" t="s">
        <v>306</v>
      </c>
      <c r="H206" s="41" t="s">
        <v>307</v>
      </c>
      <c r="I206" s="32"/>
      <c r="J206" s="13">
        <f>SUM(J207:J207)</f>
        <v>4683000</v>
      </c>
      <c r="K206" s="13">
        <f>SUM(K207:K207)</f>
        <v>3105000</v>
      </c>
    </row>
    <row r="207" spans="1:11" ht="38.25">
      <c r="A207" s="6"/>
      <c r="B207" s="102"/>
      <c r="C207" s="102"/>
      <c r="D207" s="102"/>
      <c r="E207" s="102"/>
      <c r="F207" s="103"/>
      <c r="G207" s="33" t="s">
        <v>308</v>
      </c>
      <c r="H207" s="41" t="s">
        <v>309</v>
      </c>
      <c r="I207" s="32"/>
      <c r="J207" s="13">
        <f>SUM(J208:J208)</f>
        <v>4683000</v>
      </c>
      <c r="K207" s="13">
        <f>SUM(K208:K208)</f>
        <v>3105000</v>
      </c>
    </row>
    <row r="208" spans="1:11" ht="33" customHeight="1">
      <c r="A208" s="6"/>
      <c r="B208" s="102"/>
      <c r="C208" s="102"/>
      <c r="D208" s="102"/>
      <c r="E208" s="102"/>
      <c r="F208" s="103"/>
      <c r="G208" s="16" t="s">
        <v>390</v>
      </c>
      <c r="H208" s="21" t="s">
        <v>389</v>
      </c>
      <c r="I208" s="14"/>
      <c r="J208" s="15">
        <f>SUM(J209+J210+J211)</f>
        <v>4683000</v>
      </c>
      <c r="K208" s="15">
        <f>SUM(K209+K210+K211)</f>
        <v>3105000</v>
      </c>
    </row>
    <row r="209" spans="1:11" ht="57" customHeight="1">
      <c r="A209" s="6"/>
      <c r="B209" s="102"/>
      <c r="C209" s="102"/>
      <c r="D209" s="102"/>
      <c r="E209" s="102"/>
      <c r="F209" s="103"/>
      <c r="G209" s="16" t="s">
        <v>3</v>
      </c>
      <c r="H209" s="87"/>
      <c r="I209" s="14">
        <v>600</v>
      </c>
      <c r="J209" s="15">
        <v>4683000</v>
      </c>
      <c r="K209" s="15">
        <v>3105000</v>
      </c>
    </row>
    <row r="210" spans="1:11">
      <c r="A210" s="6"/>
      <c r="B210" s="102"/>
      <c r="C210" s="102"/>
      <c r="D210" s="102"/>
      <c r="E210" s="102"/>
      <c r="F210" s="103"/>
      <c r="G210" s="29"/>
      <c r="H210" s="19"/>
      <c r="I210" s="14"/>
      <c r="J210" s="15"/>
      <c r="K210" s="15"/>
    </row>
    <row r="211" spans="1:11">
      <c r="A211" s="6"/>
      <c r="B211" s="102"/>
      <c r="C211" s="102"/>
      <c r="D211" s="102"/>
      <c r="E211" s="102"/>
      <c r="F211" s="103"/>
      <c r="G211" s="29"/>
      <c r="H211" s="21"/>
      <c r="I211" s="14"/>
      <c r="J211" s="15"/>
      <c r="K211" s="15"/>
    </row>
    <row r="212" spans="1:11" ht="38.25">
      <c r="A212" s="6"/>
      <c r="B212" s="102"/>
      <c r="C212" s="102"/>
      <c r="D212" s="102"/>
      <c r="E212" s="102"/>
      <c r="F212" s="103"/>
      <c r="G212" s="7" t="s">
        <v>54</v>
      </c>
      <c r="H212" s="133" t="s">
        <v>100</v>
      </c>
      <c r="I212" s="9" t="s">
        <v>0</v>
      </c>
      <c r="J212" s="10">
        <f>SUM(J213)</f>
        <v>15000</v>
      </c>
      <c r="K212" s="10">
        <f>SUM(K213)</f>
        <v>10000</v>
      </c>
    </row>
    <row r="213" spans="1:11" ht="38.25">
      <c r="A213" s="6"/>
      <c r="B213" s="102"/>
      <c r="C213" s="102"/>
      <c r="D213" s="102"/>
      <c r="E213" s="102"/>
      <c r="F213" s="103"/>
      <c r="G213" s="31" t="s">
        <v>134</v>
      </c>
      <c r="H213" s="37" t="s">
        <v>236</v>
      </c>
      <c r="I213" s="32"/>
      <c r="J213" s="22">
        <f t="shared" ref="J213:K215" si="12">SUM(J214)</f>
        <v>15000</v>
      </c>
      <c r="K213" s="22">
        <f t="shared" si="12"/>
        <v>10000</v>
      </c>
    </row>
    <row r="214" spans="1:11" ht="30.75" customHeight="1">
      <c r="A214" s="6"/>
      <c r="B214" s="102"/>
      <c r="C214" s="102"/>
      <c r="D214" s="102"/>
      <c r="E214" s="102"/>
      <c r="F214" s="103"/>
      <c r="G214" s="31" t="s">
        <v>267</v>
      </c>
      <c r="H214" s="134" t="s">
        <v>265</v>
      </c>
      <c r="I214" s="12"/>
      <c r="J214" s="22">
        <f t="shared" si="12"/>
        <v>15000</v>
      </c>
      <c r="K214" s="22">
        <f t="shared" si="12"/>
        <v>10000</v>
      </c>
    </row>
    <row r="215" spans="1:11" ht="25.5">
      <c r="A215" s="6"/>
      <c r="B215" s="102"/>
      <c r="C215" s="102"/>
      <c r="D215" s="102"/>
      <c r="E215" s="102"/>
      <c r="F215" s="103"/>
      <c r="G215" s="35" t="s">
        <v>55</v>
      </c>
      <c r="H215" s="61" t="s">
        <v>266</v>
      </c>
      <c r="I215" s="70"/>
      <c r="J215" s="15">
        <f t="shared" si="12"/>
        <v>15000</v>
      </c>
      <c r="K215" s="15">
        <f t="shared" si="12"/>
        <v>10000</v>
      </c>
    </row>
    <row r="216" spans="1:11" ht="25.5">
      <c r="A216" s="6"/>
      <c r="B216" s="102"/>
      <c r="C216" s="102"/>
      <c r="D216" s="102"/>
      <c r="E216" s="102"/>
      <c r="F216" s="103"/>
      <c r="G216" s="16" t="s">
        <v>2</v>
      </c>
      <c r="H216" s="24" t="s">
        <v>0</v>
      </c>
      <c r="I216" s="14">
        <v>200</v>
      </c>
      <c r="J216" s="15">
        <v>15000</v>
      </c>
      <c r="K216" s="15">
        <v>10000</v>
      </c>
    </row>
    <row r="217" spans="1:11" ht="38.25">
      <c r="A217" s="6"/>
      <c r="B217" s="102"/>
      <c r="C217" s="102"/>
      <c r="D217" s="102"/>
      <c r="E217" s="102"/>
      <c r="F217" s="103"/>
      <c r="G217" s="7" t="s">
        <v>206</v>
      </c>
      <c r="H217" s="8" t="s">
        <v>207</v>
      </c>
      <c r="I217" s="9"/>
      <c r="J217" s="58">
        <f>SUM(J218+J222+J226)</f>
        <v>4160121</v>
      </c>
      <c r="K217" s="58">
        <f>SUM(K218+K222+K226)</f>
        <v>2950121</v>
      </c>
    </row>
    <row r="218" spans="1:11" ht="42" customHeight="1">
      <c r="A218" s="6"/>
      <c r="B218" s="102"/>
      <c r="C218" s="102"/>
      <c r="D218" s="102"/>
      <c r="E218" s="102"/>
      <c r="F218" s="103"/>
      <c r="G218" s="33" t="s">
        <v>128</v>
      </c>
      <c r="H218" s="118" t="s">
        <v>208</v>
      </c>
      <c r="I218" s="32" t="s">
        <v>0</v>
      </c>
      <c r="J218" s="53">
        <f>SUM(J219)</f>
        <v>230000</v>
      </c>
      <c r="K218" s="53">
        <f>SUM(K219)</f>
        <v>155000</v>
      </c>
    </row>
    <row r="219" spans="1:11" ht="25.5">
      <c r="A219" s="6"/>
      <c r="B219" s="165" t="s">
        <v>16</v>
      </c>
      <c r="C219" s="165"/>
      <c r="D219" s="165"/>
      <c r="E219" s="165"/>
      <c r="F219" s="166"/>
      <c r="G219" s="33" t="s">
        <v>209</v>
      </c>
      <c r="H219" s="118" t="s">
        <v>210</v>
      </c>
      <c r="I219" s="32"/>
      <c r="J219" s="53">
        <f>SUM(J220)</f>
        <v>230000</v>
      </c>
      <c r="K219" s="53">
        <f>SUM(K220)</f>
        <v>155000</v>
      </c>
    </row>
    <row r="220" spans="1:11" ht="25.5">
      <c r="A220" s="6"/>
      <c r="B220" s="107"/>
      <c r="C220" s="107"/>
      <c r="D220" s="107"/>
      <c r="E220" s="107"/>
      <c r="F220" s="108"/>
      <c r="G220" s="35" t="s">
        <v>43</v>
      </c>
      <c r="H220" s="72" t="s">
        <v>211</v>
      </c>
      <c r="I220" s="32"/>
      <c r="J220" s="39">
        <f>SUM(J221:J221)</f>
        <v>230000</v>
      </c>
      <c r="K220" s="39">
        <f>SUM(K221:K221)</f>
        <v>155000</v>
      </c>
    </row>
    <row r="221" spans="1:11" ht="25.5">
      <c r="A221" s="6"/>
      <c r="B221" s="107"/>
      <c r="C221" s="107"/>
      <c r="D221" s="107"/>
      <c r="E221" s="107"/>
      <c r="F221" s="108"/>
      <c r="G221" s="16" t="s">
        <v>2</v>
      </c>
      <c r="H221" s="37"/>
      <c r="I221" s="14">
        <v>200</v>
      </c>
      <c r="J221" s="39">
        <v>230000</v>
      </c>
      <c r="K221" s="39">
        <v>155000</v>
      </c>
    </row>
    <row r="222" spans="1:11">
      <c r="A222" s="6"/>
      <c r="B222" s="107"/>
      <c r="C222" s="107"/>
      <c r="D222" s="107"/>
      <c r="E222" s="107"/>
      <c r="F222" s="108"/>
      <c r="G222" s="33" t="s">
        <v>127</v>
      </c>
      <c r="H222" s="113" t="s">
        <v>212</v>
      </c>
      <c r="I222" s="32" t="s">
        <v>0</v>
      </c>
      <c r="J222" s="53">
        <f t="shared" ref="J222:K224" si="13">SUM(J223)</f>
        <v>75000</v>
      </c>
      <c r="K222" s="53">
        <f t="shared" si="13"/>
        <v>50000</v>
      </c>
    </row>
    <row r="223" spans="1:11" ht="25.5">
      <c r="A223" s="6"/>
      <c r="B223" s="107"/>
      <c r="C223" s="107"/>
      <c r="D223" s="107"/>
      <c r="E223" s="107"/>
      <c r="F223" s="108"/>
      <c r="G223" s="33" t="s">
        <v>148</v>
      </c>
      <c r="H223" s="118" t="s">
        <v>213</v>
      </c>
      <c r="I223" s="32"/>
      <c r="J223" s="53">
        <f t="shared" si="13"/>
        <v>75000</v>
      </c>
      <c r="K223" s="53">
        <f t="shared" si="13"/>
        <v>50000</v>
      </c>
    </row>
    <row r="224" spans="1:11" ht="25.5">
      <c r="A224" s="6"/>
      <c r="B224" s="107"/>
      <c r="C224" s="107"/>
      <c r="D224" s="107"/>
      <c r="E224" s="107"/>
      <c r="F224" s="108"/>
      <c r="G224" s="35" t="s">
        <v>42</v>
      </c>
      <c r="H224" s="72" t="s">
        <v>214</v>
      </c>
      <c r="I224" s="14" t="s">
        <v>0</v>
      </c>
      <c r="J224" s="53">
        <f t="shared" si="13"/>
        <v>75000</v>
      </c>
      <c r="K224" s="53">
        <f t="shared" si="13"/>
        <v>50000</v>
      </c>
    </row>
    <row r="225" spans="1:11" ht="25.5">
      <c r="A225" s="6"/>
      <c r="B225" s="107"/>
      <c r="C225" s="107"/>
      <c r="D225" s="107"/>
      <c r="E225" s="107"/>
      <c r="F225" s="108"/>
      <c r="G225" s="16" t="s">
        <v>2</v>
      </c>
      <c r="H225" s="20" t="s">
        <v>0</v>
      </c>
      <c r="I225" s="14">
        <v>200</v>
      </c>
      <c r="J225" s="39">
        <v>75000</v>
      </c>
      <c r="K225" s="39">
        <v>50000</v>
      </c>
    </row>
    <row r="226" spans="1:11" ht="38.25">
      <c r="A226" s="6"/>
      <c r="B226" s="107"/>
      <c r="C226" s="107"/>
      <c r="D226" s="107"/>
      <c r="E226" s="107"/>
      <c r="F226" s="108"/>
      <c r="G226" s="33" t="s">
        <v>334</v>
      </c>
      <c r="H226" s="37" t="s">
        <v>259</v>
      </c>
      <c r="I226" s="32"/>
      <c r="J226" s="39">
        <f>SUM(J227:J227)</f>
        <v>3855121</v>
      </c>
      <c r="K226" s="39">
        <f>SUM(K227:K227)</f>
        <v>2745121</v>
      </c>
    </row>
    <row r="227" spans="1:11" ht="25.5">
      <c r="A227" s="6"/>
      <c r="B227" s="107"/>
      <c r="C227" s="107"/>
      <c r="D227" s="107"/>
      <c r="E227" s="107"/>
      <c r="F227" s="108"/>
      <c r="G227" s="33" t="s">
        <v>237</v>
      </c>
      <c r="H227" s="37" t="s">
        <v>238</v>
      </c>
      <c r="I227" s="32"/>
      <c r="J227" s="39">
        <f>SUM(J228+J232+J230)</f>
        <v>3855121</v>
      </c>
      <c r="K227" s="39">
        <f>SUM(K228+K232+K230)</f>
        <v>2745121</v>
      </c>
    </row>
    <row r="228" spans="1:11" ht="25.5">
      <c r="A228" s="6"/>
      <c r="B228" s="107"/>
      <c r="C228" s="107"/>
      <c r="D228" s="107"/>
      <c r="E228" s="107"/>
      <c r="F228" s="108"/>
      <c r="G228" s="16" t="s">
        <v>63</v>
      </c>
      <c r="H228" s="20" t="s">
        <v>239</v>
      </c>
      <c r="I228" s="14"/>
      <c r="J228" s="39">
        <f>SUM(J229:J229)</f>
        <v>3300000</v>
      </c>
      <c r="K228" s="39">
        <f>SUM(K229:K229)</f>
        <v>2190000</v>
      </c>
    </row>
    <row r="229" spans="1:11" ht="38.25">
      <c r="A229" s="6"/>
      <c r="B229" s="102"/>
      <c r="C229" s="102"/>
      <c r="D229" s="102"/>
      <c r="E229" s="102"/>
      <c r="F229" s="103"/>
      <c r="G229" s="16" t="s">
        <v>4</v>
      </c>
      <c r="H229" s="20"/>
      <c r="I229" s="14">
        <v>600</v>
      </c>
      <c r="J229" s="39">
        <v>3300000</v>
      </c>
      <c r="K229" s="39">
        <v>2190000</v>
      </c>
    </row>
    <row r="230" spans="1:11" ht="45" customHeight="1">
      <c r="A230" s="6"/>
      <c r="B230" s="102"/>
      <c r="C230" s="102"/>
      <c r="D230" s="102"/>
      <c r="E230" s="102"/>
      <c r="F230" s="103"/>
      <c r="G230" s="16" t="s">
        <v>381</v>
      </c>
      <c r="H230" s="20" t="s">
        <v>337</v>
      </c>
      <c r="I230" s="14"/>
      <c r="J230" s="39">
        <f>SUM(J231:J231)</f>
        <v>55513</v>
      </c>
      <c r="K230" s="39">
        <f>SUM(K231:K231)</f>
        <v>55513</v>
      </c>
    </row>
    <row r="231" spans="1:11" ht="38.25">
      <c r="A231" s="6"/>
      <c r="B231" s="102"/>
      <c r="C231" s="102"/>
      <c r="D231" s="102"/>
      <c r="E231" s="102"/>
      <c r="F231" s="103"/>
      <c r="G231" s="16" t="s">
        <v>4</v>
      </c>
      <c r="H231" s="20"/>
      <c r="I231" s="14">
        <v>600</v>
      </c>
      <c r="J231" s="39">
        <v>55513</v>
      </c>
      <c r="K231" s="39">
        <v>55513</v>
      </c>
    </row>
    <row r="232" spans="1:11" ht="41.25" customHeight="1">
      <c r="A232" s="6"/>
      <c r="B232" s="102"/>
      <c r="C232" s="102"/>
      <c r="D232" s="102"/>
      <c r="E232" s="102"/>
      <c r="F232" s="103"/>
      <c r="G232" s="16" t="s">
        <v>380</v>
      </c>
      <c r="H232" s="20" t="s">
        <v>301</v>
      </c>
      <c r="I232" s="14"/>
      <c r="J232" s="39">
        <f>SUM(J233:J233)</f>
        <v>499608</v>
      </c>
      <c r="K232" s="39">
        <f>SUM(K233:K233)</f>
        <v>499608</v>
      </c>
    </row>
    <row r="233" spans="1:11" ht="38.25">
      <c r="A233" s="6"/>
      <c r="B233" s="102"/>
      <c r="C233" s="102"/>
      <c r="D233" s="102"/>
      <c r="E233" s="102"/>
      <c r="F233" s="103"/>
      <c r="G233" s="16" t="s">
        <v>4</v>
      </c>
      <c r="H233" s="20"/>
      <c r="I233" s="14">
        <v>600</v>
      </c>
      <c r="J233" s="39">
        <v>499608</v>
      </c>
      <c r="K233" s="39">
        <v>499608</v>
      </c>
    </row>
    <row r="234" spans="1:11" ht="38.25">
      <c r="A234" s="6"/>
      <c r="B234" s="102"/>
      <c r="C234" s="102"/>
      <c r="D234" s="102"/>
      <c r="E234" s="102"/>
      <c r="F234" s="103"/>
      <c r="G234" s="7" t="s">
        <v>56</v>
      </c>
      <c r="H234" s="135" t="s">
        <v>101</v>
      </c>
      <c r="I234" s="9" t="s">
        <v>0</v>
      </c>
      <c r="J234" s="10">
        <f>SUM(J235)</f>
        <v>1645000</v>
      </c>
      <c r="K234" s="10">
        <f>SUM(K235)</f>
        <v>1090000</v>
      </c>
    </row>
    <row r="235" spans="1:11" ht="38.25">
      <c r="A235" s="6"/>
      <c r="B235" s="102"/>
      <c r="C235" s="102"/>
      <c r="D235" s="102"/>
      <c r="E235" s="102"/>
      <c r="F235" s="103"/>
      <c r="G235" s="31" t="s">
        <v>335</v>
      </c>
      <c r="H235" s="118" t="s">
        <v>149</v>
      </c>
      <c r="I235" s="32" t="s">
        <v>0</v>
      </c>
      <c r="J235" s="22">
        <f>SUM(J237)</f>
        <v>1645000</v>
      </c>
      <c r="K235" s="22">
        <f>SUM(K237)</f>
        <v>1090000</v>
      </c>
    </row>
    <row r="236" spans="1:11" ht="38.25">
      <c r="A236" s="6"/>
      <c r="B236" s="102"/>
      <c r="C236" s="102"/>
      <c r="D236" s="102"/>
      <c r="E236" s="102"/>
      <c r="F236" s="103"/>
      <c r="G236" s="73" t="s">
        <v>250</v>
      </c>
      <c r="H236" s="136" t="s">
        <v>150</v>
      </c>
      <c r="I236" s="12"/>
      <c r="J236" s="22">
        <f>SUM(J237)</f>
        <v>1645000</v>
      </c>
      <c r="K236" s="22">
        <f>SUM(K237)</f>
        <v>1090000</v>
      </c>
    </row>
    <row r="237" spans="1:11" ht="25.5">
      <c r="A237" s="6"/>
      <c r="B237" s="102"/>
      <c r="C237" s="102"/>
      <c r="D237" s="102"/>
      <c r="E237" s="102"/>
      <c r="F237" s="103"/>
      <c r="G237" s="75" t="s">
        <v>137</v>
      </c>
      <c r="H237" s="72" t="s">
        <v>151</v>
      </c>
      <c r="I237" s="14" t="s">
        <v>0</v>
      </c>
      <c r="J237" s="15">
        <f>SUM(J238)</f>
        <v>1645000</v>
      </c>
      <c r="K237" s="15">
        <f>SUM(K238)</f>
        <v>1090000</v>
      </c>
    </row>
    <row r="238" spans="1:11" ht="38.25">
      <c r="A238" s="6"/>
      <c r="B238" s="102"/>
      <c r="C238" s="102"/>
      <c r="D238" s="102"/>
      <c r="E238" s="102"/>
      <c r="F238" s="103"/>
      <c r="G238" s="16" t="s">
        <v>4</v>
      </c>
      <c r="H238" s="87"/>
      <c r="I238" s="14">
        <v>600</v>
      </c>
      <c r="J238" s="15">
        <v>1645000</v>
      </c>
      <c r="K238" s="15">
        <v>1090000</v>
      </c>
    </row>
    <row r="239" spans="1:11" ht="39.75" customHeight="1">
      <c r="A239" s="6"/>
      <c r="B239" s="156" t="s">
        <v>15</v>
      </c>
      <c r="C239" s="156"/>
      <c r="D239" s="156"/>
      <c r="E239" s="156"/>
      <c r="F239" s="157"/>
      <c r="G239" s="7" t="s">
        <v>57</v>
      </c>
      <c r="H239" s="57" t="s">
        <v>102</v>
      </c>
      <c r="I239" s="9" t="s">
        <v>0</v>
      </c>
      <c r="J239" s="10">
        <f>SUM(J240+J250)</f>
        <v>197504418.28</v>
      </c>
      <c r="K239" s="10">
        <f>SUM(K240+K250)</f>
        <v>51750709</v>
      </c>
    </row>
    <row r="240" spans="1:11" ht="51">
      <c r="A240" s="6"/>
      <c r="B240" s="154" t="s">
        <v>14</v>
      </c>
      <c r="C240" s="154"/>
      <c r="D240" s="154"/>
      <c r="E240" s="154"/>
      <c r="F240" s="155"/>
      <c r="G240" s="33" t="s">
        <v>135</v>
      </c>
      <c r="H240" s="59" t="s">
        <v>103</v>
      </c>
      <c r="I240" s="12" t="s">
        <v>0</v>
      </c>
      <c r="J240" s="13">
        <f>SUM(J241)</f>
        <v>189408418.28</v>
      </c>
      <c r="K240" s="13">
        <f>SUM(K241)</f>
        <v>45458709</v>
      </c>
    </row>
    <row r="241" spans="1:11" ht="51">
      <c r="A241" s="6"/>
      <c r="B241" s="96"/>
      <c r="C241" s="96"/>
      <c r="D241" s="96"/>
      <c r="E241" s="96"/>
      <c r="F241" s="97"/>
      <c r="G241" s="73" t="s">
        <v>253</v>
      </c>
      <c r="H241" s="74" t="s">
        <v>104</v>
      </c>
      <c r="I241" s="12"/>
      <c r="J241" s="22">
        <f>SUM(J242+J244+J246+J248)</f>
        <v>189408418.28</v>
      </c>
      <c r="K241" s="22">
        <f>SUM(K242+K244+K246+K248)</f>
        <v>45458709</v>
      </c>
    </row>
    <row r="242" spans="1:11">
      <c r="A242" s="6"/>
      <c r="B242" s="162" t="s">
        <v>13</v>
      </c>
      <c r="C242" s="162"/>
      <c r="D242" s="162"/>
      <c r="E242" s="162"/>
      <c r="F242" s="163"/>
      <c r="G242" s="75" t="s">
        <v>318</v>
      </c>
      <c r="H242" s="71" t="s">
        <v>319</v>
      </c>
      <c r="I242" s="12"/>
      <c r="J242" s="15">
        <f>SUM(J243)</f>
        <v>18941443.440000001</v>
      </c>
      <c r="K242" s="15">
        <f>SUM(K243)</f>
        <v>19811143.440000001</v>
      </c>
    </row>
    <row r="243" spans="1:11" ht="33" customHeight="1">
      <c r="A243" s="6"/>
      <c r="B243" s="158">
        <v>200</v>
      </c>
      <c r="C243" s="158"/>
      <c r="D243" s="158"/>
      <c r="E243" s="158"/>
      <c r="F243" s="159"/>
      <c r="G243" s="16" t="s">
        <v>4</v>
      </c>
      <c r="H243" s="19" t="s">
        <v>0</v>
      </c>
      <c r="I243" s="14">
        <v>600</v>
      </c>
      <c r="J243" s="15">
        <v>18941443.440000001</v>
      </c>
      <c r="K243" s="15">
        <v>19811143.440000001</v>
      </c>
    </row>
    <row r="244" spans="1:11">
      <c r="A244" s="6"/>
      <c r="B244" s="102"/>
      <c r="C244" s="102"/>
      <c r="D244" s="102"/>
      <c r="E244" s="102"/>
      <c r="F244" s="103"/>
      <c r="G244" s="29" t="s">
        <v>297</v>
      </c>
      <c r="H244" s="19" t="s">
        <v>375</v>
      </c>
      <c r="I244" s="14"/>
      <c r="J244" s="15">
        <f>SUM(J245:J245)</f>
        <v>25647565.559999999</v>
      </c>
      <c r="K244" s="15">
        <f>SUM(K245:K245)</f>
        <v>25647565.559999999</v>
      </c>
    </row>
    <row r="245" spans="1:11" ht="35.25" customHeight="1">
      <c r="A245" s="6"/>
      <c r="B245" s="102"/>
      <c r="C245" s="102"/>
      <c r="D245" s="102"/>
      <c r="E245" s="102"/>
      <c r="F245" s="103"/>
      <c r="G245" s="29" t="s">
        <v>4</v>
      </c>
      <c r="H245" s="19" t="s">
        <v>0</v>
      </c>
      <c r="I245" s="14">
        <v>600</v>
      </c>
      <c r="J245" s="15">
        <v>25647565.559999999</v>
      </c>
      <c r="K245" s="15">
        <v>25647565.559999999</v>
      </c>
    </row>
    <row r="246" spans="1:11" ht="35.25" customHeight="1">
      <c r="A246" s="6"/>
      <c r="B246" s="147"/>
      <c r="C246" s="147"/>
      <c r="D246" s="147"/>
      <c r="E246" s="147"/>
      <c r="F246" s="148"/>
      <c r="G246" s="29" t="s">
        <v>396</v>
      </c>
      <c r="H246" s="19" t="s">
        <v>395</v>
      </c>
      <c r="I246" s="14"/>
      <c r="J246" s="15">
        <f>SUM(J247:J247)</f>
        <v>123522300.28</v>
      </c>
      <c r="K246" s="15">
        <v>0</v>
      </c>
    </row>
    <row r="247" spans="1:11" ht="35.25" customHeight="1">
      <c r="A247" s="6"/>
      <c r="B247" s="147"/>
      <c r="C247" s="147"/>
      <c r="D247" s="147"/>
      <c r="E247" s="147"/>
      <c r="F247" s="148"/>
      <c r="G247" s="29" t="s">
        <v>4</v>
      </c>
      <c r="H247" s="19" t="s">
        <v>0</v>
      </c>
      <c r="I247" s="14">
        <v>600</v>
      </c>
      <c r="J247" s="15">
        <v>123522300.28</v>
      </c>
      <c r="K247" s="15">
        <v>0</v>
      </c>
    </row>
    <row r="248" spans="1:11" ht="35.25" customHeight="1">
      <c r="A248" s="6"/>
      <c r="B248" s="152"/>
      <c r="C248" s="152"/>
      <c r="D248" s="152"/>
      <c r="E248" s="152"/>
      <c r="F248" s="153"/>
      <c r="G248" s="29" t="s">
        <v>401</v>
      </c>
      <c r="H248" s="19" t="s">
        <v>402</v>
      </c>
      <c r="I248" s="14"/>
      <c r="J248" s="15">
        <f>SUM(J249:J249)</f>
        <v>21297109</v>
      </c>
      <c r="K248" s="15">
        <f>SUM(K249:K249)</f>
        <v>0</v>
      </c>
    </row>
    <row r="249" spans="1:11" ht="35.25" customHeight="1">
      <c r="A249" s="6"/>
      <c r="B249" s="152"/>
      <c r="C249" s="152"/>
      <c r="D249" s="152"/>
      <c r="E249" s="152"/>
      <c r="F249" s="153"/>
      <c r="G249" s="29" t="s">
        <v>4</v>
      </c>
      <c r="H249" s="19" t="s">
        <v>0</v>
      </c>
      <c r="I249" s="14">
        <v>600</v>
      </c>
      <c r="J249" s="15">
        <v>21297109</v>
      </c>
      <c r="K249" s="15">
        <v>0</v>
      </c>
    </row>
    <row r="250" spans="1:11" ht="51">
      <c r="A250" s="6"/>
      <c r="B250" s="102"/>
      <c r="C250" s="102"/>
      <c r="D250" s="102"/>
      <c r="E250" s="102"/>
      <c r="F250" s="103"/>
      <c r="G250" s="31" t="s">
        <v>136</v>
      </c>
      <c r="H250" s="59" t="s">
        <v>105</v>
      </c>
      <c r="I250" s="32" t="s">
        <v>0</v>
      </c>
      <c r="J250" s="22">
        <f>SUM(J251)</f>
        <v>8096000</v>
      </c>
      <c r="K250" s="22">
        <f>SUM(K251)</f>
        <v>6292000</v>
      </c>
    </row>
    <row r="251" spans="1:11" ht="38.25">
      <c r="A251" s="6"/>
      <c r="B251" s="102"/>
      <c r="C251" s="102"/>
      <c r="D251" s="102"/>
      <c r="E251" s="102"/>
      <c r="F251" s="103"/>
      <c r="G251" s="31" t="s">
        <v>254</v>
      </c>
      <c r="H251" s="59" t="s">
        <v>268</v>
      </c>
      <c r="I251" s="32"/>
      <c r="J251" s="22">
        <f>SUM(J254+J252)</f>
        <v>8096000</v>
      </c>
      <c r="K251" s="22">
        <f>SUM(K254+K252)</f>
        <v>6292000</v>
      </c>
    </row>
    <row r="252" spans="1:11" ht="51">
      <c r="A252" s="6"/>
      <c r="B252" s="102"/>
      <c r="C252" s="102"/>
      <c r="D252" s="102"/>
      <c r="E252" s="102"/>
      <c r="F252" s="103"/>
      <c r="G252" s="16" t="s">
        <v>287</v>
      </c>
      <c r="H252" s="20" t="s">
        <v>269</v>
      </c>
      <c r="I252" s="14"/>
      <c r="J252" s="15">
        <f>SUM(J253:J253)</f>
        <v>5600000</v>
      </c>
      <c r="K252" s="15">
        <f>SUM(K253:K253)</f>
        <v>3700000</v>
      </c>
    </row>
    <row r="253" spans="1:11" ht="27" customHeight="1">
      <c r="A253" s="6"/>
      <c r="B253" s="102"/>
      <c r="C253" s="102"/>
      <c r="D253" s="102"/>
      <c r="E253" s="102"/>
      <c r="F253" s="103"/>
      <c r="G253" s="29" t="s">
        <v>4</v>
      </c>
      <c r="H253" s="19" t="s">
        <v>0</v>
      </c>
      <c r="I253" s="14">
        <v>600</v>
      </c>
      <c r="J253" s="15">
        <v>5600000</v>
      </c>
      <c r="K253" s="15">
        <v>3700000</v>
      </c>
    </row>
    <row r="254" spans="1:11" ht="43.5" customHeight="1">
      <c r="A254" s="6"/>
      <c r="B254" s="102"/>
      <c r="C254" s="102"/>
      <c r="D254" s="102"/>
      <c r="E254" s="102"/>
      <c r="F254" s="103"/>
      <c r="G254" s="16" t="s">
        <v>296</v>
      </c>
      <c r="H254" s="20" t="s">
        <v>255</v>
      </c>
      <c r="I254" s="14" t="s">
        <v>0</v>
      </c>
      <c r="J254" s="15">
        <f>SUM(J255)</f>
        <v>2496000</v>
      </c>
      <c r="K254" s="15">
        <f>SUM(K255)</f>
        <v>2592000</v>
      </c>
    </row>
    <row r="255" spans="1:11" ht="35.25" customHeight="1">
      <c r="A255" s="6"/>
      <c r="B255" s="102"/>
      <c r="C255" s="102"/>
      <c r="D255" s="102"/>
      <c r="E255" s="102"/>
      <c r="F255" s="103"/>
      <c r="G255" s="76" t="s">
        <v>4</v>
      </c>
      <c r="H255" s="106"/>
      <c r="I255" s="77">
        <v>600</v>
      </c>
      <c r="J255" s="15">
        <v>2496000</v>
      </c>
      <c r="K255" s="15">
        <v>2592000</v>
      </c>
    </row>
    <row r="256" spans="1:11" ht="38.25">
      <c r="A256" s="6"/>
      <c r="B256" s="102"/>
      <c r="C256" s="102"/>
      <c r="D256" s="102"/>
      <c r="E256" s="102"/>
      <c r="F256" s="103"/>
      <c r="G256" s="7" t="s">
        <v>58</v>
      </c>
      <c r="H256" s="137" t="s">
        <v>106</v>
      </c>
      <c r="I256" s="9" t="s">
        <v>0</v>
      </c>
      <c r="J256" s="10">
        <f>SUM(J257)</f>
        <v>215632</v>
      </c>
      <c r="K256" s="10">
        <f>SUM(K257)</f>
        <v>213632</v>
      </c>
    </row>
    <row r="257" spans="1:11" ht="38.25">
      <c r="A257" s="6"/>
      <c r="B257" s="102"/>
      <c r="C257" s="102"/>
      <c r="D257" s="102"/>
      <c r="E257" s="102"/>
      <c r="F257" s="103"/>
      <c r="G257" s="33" t="s">
        <v>276</v>
      </c>
      <c r="H257" s="113" t="s">
        <v>107</v>
      </c>
      <c r="I257" s="32" t="s">
        <v>0</v>
      </c>
      <c r="J257" s="22">
        <f>SUM(J261+J258)</f>
        <v>215632</v>
      </c>
      <c r="K257" s="22">
        <f>SUM(K261+K258)</f>
        <v>213632</v>
      </c>
    </row>
    <row r="258" spans="1:11" ht="38.25">
      <c r="A258" s="6"/>
      <c r="B258" s="102"/>
      <c r="C258" s="102"/>
      <c r="D258" s="102"/>
      <c r="E258" s="102"/>
      <c r="F258" s="103"/>
      <c r="G258" s="78" t="s">
        <v>312</v>
      </c>
      <c r="H258" s="138" t="s">
        <v>313</v>
      </c>
      <c r="I258" s="79"/>
      <c r="J258" s="15">
        <f>SUM(J259)</f>
        <v>7000</v>
      </c>
      <c r="K258" s="15">
        <f>SUM(K259)</f>
        <v>5000</v>
      </c>
    </row>
    <row r="259" spans="1:11">
      <c r="A259" s="6"/>
      <c r="B259" s="160" t="s">
        <v>12</v>
      </c>
      <c r="C259" s="160"/>
      <c r="D259" s="160"/>
      <c r="E259" s="160"/>
      <c r="F259" s="161"/>
      <c r="G259" s="16" t="s">
        <v>314</v>
      </c>
      <c r="H259" s="139" t="s">
        <v>315</v>
      </c>
      <c r="I259" s="51"/>
      <c r="J259" s="15">
        <f>SUM(J260)</f>
        <v>7000</v>
      </c>
      <c r="K259" s="15">
        <f>SUM(K260)</f>
        <v>5000</v>
      </c>
    </row>
    <row r="260" spans="1:11" ht="25.5">
      <c r="A260" s="6"/>
      <c r="B260" s="158">
        <v>500</v>
      </c>
      <c r="C260" s="158"/>
      <c r="D260" s="158"/>
      <c r="E260" s="158"/>
      <c r="F260" s="159"/>
      <c r="G260" s="29" t="s">
        <v>2</v>
      </c>
      <c r="H260" s="19" t="s">
        <v>0</v>
      </c>
      <c r="I260" s="14">
        <v>200</v>
      </c>
      <c r="J260" s="15">
        <v>7000</v>
      </c>
      <c r="K260" s="15">
        <v>5000</v>
      </c>
    </row>
    <row r="261" spans="1:11" ht="28.5" customHeight="1">
      <c r="A261" s="6"/>
      <c r="B261" s="102"/>
      <c r="C261" s="102"/>
      <c r="D261" s="102"/>
      <c r="E261" s="102"/>
      <c r="F261" s="103"/>
      <c r="G261" s="78" t="s">
        <v>251</v>
      </c>
      <c r="H261" s="80" t="s">
        <v>252</v>
      </c>
      <c r="I261" s="79"/>
      <c r="J261" s="15">
        <f t="shared" ref="J261:K261" si="14">SUM(J262)</f>
        <v>208632</v>
      </c>
      <c r="K261" s="15">
        <f t="shared" si="14"/>
        <v>208632</v>
      </c>
    </row>
    <row r="262" spans="1:11" ht="38.25">
      <c r="A262" s="6"/>
      <c r="B262" s="102"/>
      <c r="C262" s="102"/>
      <c r="D262" s="102"/>
      <c r="E262" s="102"/>
      <c r="F262" s="103"/>
      <c r="G262" s="16" t="s">
        <v>298</v>
      </c>
      <c r="H262" s="26" t="s">
        <v>264</v>
      </c>
      <c r="I262" s="14"/>
      <c r="J262" s="15">
        <f>SUM(J263)</f>
        <v>208632</v>
      </c>
      <c r="K262" s="15">
        <f>SUM(K263)</f>
        <v>208632</v>
      </c>
    </row>
    <row r="263" spans="1:11" ht="25.5">
      <c r="A263" s="6"/>
      <c r="B263" s="102"/>
      <c r="C263" s="102"/>
      <c r="D263" s="102"/>
      <c r="E263" s="102"/>
      <c r="F263" s="103"/>
      <c r="G263" s="16" t="s">
        <v>2</v>
      </c>
      <c r="H263" s="26"/>
      <c r="I263" s="14">
        <v>200</v>
      </c>
      <c r="J263" s="15">
        <v>208632</v>
      </c>
      <c r="K263" s="15">
        <v>208632</v>
      </c>
    </row>
    <row r="264" spans="1:11" ht="25.5">
      <c r="A264" s="6"/>
      <c r="B264" s="102"/>
      <c r="C264" s="102"/>
      <c r="D264" s="102"/>
      <c r="E264" s="102"/>
      <c r="F264" s="103"/>
      <c r="G264" s="7" t="s">
        <v>147</v>
      </c>
      <c r="H264" s="81" t="s">
        <v>108</v>
      </c>
      <c r="I264" s="9" t="s">
        <v>0</v>
      </c>
      <c r="J264" s="10">
        <f t="shared" ref="J264:K267" si="15">SUM(J265)</f>
        <v>75000</v>
      </c>
      <c r="K264" s="10">
        <f t="shared" si="15"/>
        <v>50000</v>
      </c>
    </row>
    <row r="265" spans="1:11" ht="38.25">
      <c r="A265" s="6"/>
      <c r="B265" s="102"/>
      <c r="C265" s="102"/>
      <c r="D265" s="102"/>
      <c r="E265" s="102"/>
      <c r="F265" s="103"/>
      <c r="G265" s="31" t="s">
        <v>256</v>
      </c>
      <c r="H265" s="59" t="s">
        <v>109</v>
      </c>
      <c r="I265" s="82"/>
      <c r="J265" s="13">
        <f>SUM(J266)</f>
        <v>75000</v>
      </c>
      <c r="K265" s="13">
        <f>SUM(K266)</f>
        <v>50000</v>
      </c>
    </row>
    <row r="266" spans="1:11" ht="27.75" customHeight="1">
      <c r="A266" s="6"/>
      <c r="B266" s="102"/>
      <c r="C266" s="102"/>
      <c r="D266" s="102"/>
      <c r="E266" s="102"/>
      <c r="F266" s="103"/>
      <c r="G266" s="31" t="s">
        <v>271</v>
      </c>
      <c r="H266" s="59" t="s">
        <v>110</v>
      </c>
      <c r="I266" s="82"/>
      <c r="J266" s="22">
        <f t="shared" si="15"/>
        <v>75000</v>
      </c>
      <c r="K266" s="22">
        <f t="shared" si="15"/>
        <v>50000</v>
      </c>
    </row>
    <row r="267" spans="1:11" ht="25.5">
      <c r="A267" s="6"/>
      <c r="B267" s="102"/>
      <c r="C267" s="102"/>
      <c r="D267" s="102"/>
      <c r="E267" s="102"/>
      <c r="F267" s="103"/>
      <c r="G267" s="35" t="s">
        <v>112</v>
      </c>
      <c r="H267" s="83" t="s">
        <v>111</v>
      </c>
      <c r="I267" s="12" t="s">
        <v>0</v>
      </c>
      <c r="J267" s="15">
        <f t="shared" si="15"/>
        <v>75000</v>
      </c>
      <c r="K267" s="15">
        <f t="shared" si="15"/>
        <v>50000</v>
      </c>
    </row>
    <row r="268" spans="1:11" ht="25.5">
      <c r="A268" s="6"/>
      <c r="B268" s="102"/>
      <c r="C268" s="102"/>
      <c r="D268" s="102"/>
      <c r="E268" s="102"/>
      <c r="F268" s="103"/>
      <c r="G268" s="16" t="s">
        <v>2</v>
      </c>
      <c r="H268" s="83"/>
      <c r="I268" s="14">
        <v>600</v>
      </c>
      <c r="J268" s="15">
        <v>75000</v>
      </c>
      <c r="K268" s="15">
        <v>50000</v>
      </c>
    </row>
    <row r="269" spans="1:11" ht="51">
      <c r="A269" s="6"/>
      <c r="B269" s="156" t="s">
        <v>11</v>
      </c>
      <c r="C269" s="156"/>
      <c r="D269" s="156"/>
      <c r="E269" s="156"/>
      <c r="F269" s="157"/>
      <c r="G269" s="7" t="s">
        <v>215</v>
      </c>
      <c r="H269" s="84" t="s">
        <v>216</v>
      </c>
      <c r="I269" s="9"/>
      <c r="J269" s="10">
        <f>SUM(J270:J270)</f>
        <v>15326110</v>
      </c>
      <c r="K269" s="10">
        <f>SUM(K270:K270)</f>
        <v>14749110</v>
      </c>
    </row>
    <row r="270" spans="1:11" ht="51">
      <c r="A270" s="6"/>
      <c r="B270" s="98"/>
      <c r="C270" s="98"/>
      <c r="D270" s="98"/>
      <c r="E270" s="98"/>
      <c r="F270" s="99"/>
      <c r="G270" s="33" t="s">
        <v>219</v>
      </c>
      <c r="H270" s="113" t="s">
        <v>217</v>
      </c>
      <c r="I270" s="14"/>
      <c r="J270" s="15">
        <f>SUM(J271+J278)</f>
        <v>15326110</v>
      </c>
      <c r="K270" s="15">
        <f>SUM(K271+K278)</f>
        <v>14749110</v>
      </c>
    </row>
    <row r="271" spans="1:11" ht="38.25">
      <c r="A271" s="6"/>
      <c r="B271" s="98"/>
      <c r="C271" s="98"/>
      <c r="D271" s="98"/>
      <c r="E271" s="98"/>
      <c r="F271" s="99"/>
      <c r="G271" s="73" t="s">
        <v>220</v>
      </c>
      <c r="H271" s="113" t="s">
        <v>218</v>
      </c>
      <c r="I271" s="14"/>
      <c r="J271" s="13">
        <f>SUM(J274+J276+J272)</f>
        <v>14697000</v>
      </c>
      <c r="K271" s="13">
        <f>SUM(K274+K276+K272)</f>
        <v>14120000</v>
      </c>
    </row>
    <row r="272" spans="1:11" ht="30" customHeight="1">
      <c r="A272" s="6"/>
      <c r="B272" s="98"/>
      <c r="C272" s="98"/>
      <c r="D272" s="98"/>
      <c r="E272" s="98"/>
      <c r="F272" s="99"/>
      <c r="G272" s="144" t="s">
        <v>385</v>
      </c>
      <c r="H272" s="140" t="s">
        <v>386</v>
      </c>
      <c r="I272" s="95"/>
      <c r="J272" s="15">
        <f t="shared" ref="J272:K272" si="16">SUM(J273)</f>
        <v>12982000</v>
      </c>
      <c r="K272" s="15">
        <f t="shared" si="16"/>
        <v>12982000</v>
      </c>
    </row>
    <row r="273" spans="1:11" ht="38.25">
      <c r="A273" s="6"/>
      <c r="B273" s="98"/>
      <c r="C273" s="98"/>
      <c r="D273" s="98"/>
      <c r="E273" s="98"/>
      <c r="F273" s="99"/>
      <c r="G273" s="16" t="s">
        <v>4</v>
      </c>
      <c r="H273" s="141" t="s">
        <v>0</v>
      </c>
      <c r="I273" s="14">
        <v>600</v>
      </c>
      <c r="J273" s="25">
        <v>12982000</v>
      </c>
      <c r="K273" s="13">
        <v>12982000</v>
      </c>
    </row>
    <row r="274" spans="1:11" ht="26.25" customHeight="1">
      <c r="A274" s="6"/>
      <c r="B274" s="98"/>
      <c r="C274" s="98"/>
      <c r="D274" s="98"/>
      <c r="E274" s="98"/>
      <c r="F274" s="99"/>
      <c r="G274" s="85" t="s">
        <v>274</v>
      </c>
      <c r="H274" s="112" t="s">
        <v>221</v>
      </c>
      <c r="I274" s="14" t="s">
        <v>0</v>
      </c>
      <c r="J274" s="15">
        <f>SUM(J275:J275)</f>
        <v>1417000</v>
      </c>
      <c r="K274" s="15">
        <f>SUM(K275:K275)</f>
        <v>940000</v>
      </c>
    </row>
    <row r="275" spans="1:11" ht="25.5">
      <c r="A275" s="6"/>
      <c r="B275" s="98"/>
      <c r="C275" s="98"/>
      <c r="D275" s="98"/>
      <c r="E275" s="98"/>
      <c r="F275" s="99"/>
      <c r="G275" s="29" t="s">
        <v>2</v>
      </c>
      <c r="H275" s="19" t="s">
        <v>0</v>
      </c>
      <c r="I275" s="14">
        <v>200</v>
      </c>
      <c r="J275" s="15">
        <v>1417000</v>
      </c>
      <c r="K275" s="15">
        <v>940000</v>
      </c>
    </row>
    <row r="276" spans="1:11" ht="38.25">
      <c r="A276" s="6"/>
      <c r="B276" s="98"/>
      <c r="C276" s="98"/>
      <c r="D276" s="98"/>
      <c r="E276" s="98"/>
      <c r="F276" s="99"/>
      <c r="G276" s="29" t="s">
        <v>277</v>
      </c>
      <c r="H276" s="19" t="s">
        <v>278</v>
      </c>
      <c r="I276" s="14"/>
      <c r="J276" s="15">
        <f>SUM(J277:J277)</f>
        <v>298000</v>
      </c>
      <c r="K276" s="15">
        <f>SUM(K277:K277)</f>
        <v>198000</v>
      </c>
    </row>
    <row r="277" spans="1:11" ht="25.5">
      <c r="A277" s="6"/>
      <c r="B277" s="98"/>
      <c r="C277" s="98"/>
      <c r="D277" s="98"/>
      <c r="E277" s="98"/>
      <c r="F277" s="99"/>
      <c r="G277" s="29" t="s">
        <v>2</v>
      </c>
      <c r="H277" s="19" t="s">
        <v>0</v>
      </c>
      <c r="I277" s="14">
        <v>200</v>
      </c>
      <c r="J277" s="15">
        <v>298000</v>
      </c>
      <c r="K277" s="15">
        <v>198000</v>
      </c>
    </row>
    <row r="278" spans="1:11" ht="38.25">
      <c r="A278" s="6"/>
      <c r="B278" s="98"/>
      <c r="C278" s="98"/>
      <c r="D278" s="98"/>
      <c r="E278" s="98"/>
      <c r="F278" s="99"/>
      <c r="G278" s="33" t="s">
        <v>347</v>
      </c>
      <c r="H278" s="86" t="s">
        <v>349</v>
      </c>
      <c r="I278" s="14"/>
      <c r="J278" s="15">
        <f>SUM(J279)</f>
        <v>629110</v>
      </c>
      <c r="K278" s="15">
        <f>SUM(K279)</f>
        <v>629110</v>
      </c>
    </row>
    <row r="279" spans="1:11" ht="25.5">
      <c r="A279" s="6"/>
      <c r="B279" s="98"/>
      <c r="C279" s="98"/>
      <c r="D279" s="98"/>
      <c r="E279" s="98"/>
      <c r="F279" s="99"/>
      <c r="G279" s="16" t="s">
        <v>348</v>
      </c>
      <c r="H279" s="26" t="s">
        <v>350</v>
      </c>
      <c r="I279" s="14"/>
      <c r="J279" s="15">
        <f>SUM(J280)</f>
        <v>629110</v>
      </c>
      <c r="K279" s="15">
        <f>SUM(K280)</f>
        <v>629110</v>
      </c>
    </row>
    <row r="280" spans="1:11" ht="25.5">
      <c r="A280" s="6"/>
      <c r="B280" s="98"/>
      <c r="C280" s="98"/>
      <c r="D280" s="98"/>
      <c r="E280" s="98"/>
      <c r="F280" s="99"/>
      <c r="G280" s="16" t="s">
        <v>2</v>
      </c>
      <c r="H280" s="20"/>
      <c r="I280" s="14">
        <v>200</v>
      </c>
      <c r="J280" s="15">
        <v>629110</v>
      </c>
      <c r="K280" s="15">
        <v>629110</v>
      </c>
    </row>
    <row r="281" spans="1:11" ht="51">
      <c r="A281" s="6"/>
      <c r="B281" s="98"/>
      <c r="C281" s="98"/>
      <c r="D281" s="98"/>
      <c r="E281" s="98"/>
      <c r="F281" s="99"/>
      <c r="G281" s="7" t="s">
        <v>59</v>
      </c>
      <c r="H281" s="137" t="s">
        <v>113</v>
      </c>
      <c r="I281" s="9" t="s">
        <v>0</v>
      </c>
      <c r="J281" s="10">
        <f>SUM(J282)</f>
        <v>1795000</v>
      </c>
      <c r="K281" s="10">
        <f>SUM(K282)</f>
        <v>1189000</v>
      </c>
    </row>
    <row r="282" spans="1:11" ht="38.25">
      <c r="A282" s="6"/>
      <c r="B282" s="98"/>
      <c r="C282" s="98"/>
      <c r="D282" s="98"/>
      <c r="E282" s="98"/>
      <c r="F282" s="99"/>
      <c r="G282" s="73" t="s">
        <v>336</v>
      </c>
      <c r="H282" s="113" t="s">
        <v>114</v>
      </c>
      <c r="I282" s="32"/>
      <c r="J282" s="22">
        <f>SUM(J283+J286)</f>
        <v>1795000</v>
      </c>
      <c r="K282" s="22">
        <f>SUM(K283+K286)</f>
        <v>1189000</v>
      </c>
    </row>
    <row r="283" spans="1:11" ht="25.5">
      <c r="A283" s="6"/>
      <c r="B283" s="98"/>
      <c r="C283" s="98"/>
      <c r="D283" s="98"/>
      <c r="E283" s="98"/>
      <c r="F283" s="99"/>
      <c r="G283" s="16" t="s">
        <v>242</v>
      </c>
      <c r="H283" s="20" t="s">
        <v>243</v>
      </c>
      <c r="I283" s="14"/>
      <c r="J283" s="22">
        <f>SUM(J284)</f>
        <v>1646000</v>
      </c>
      <c r="K283" s="22">
        <f>SUM(K284)</f>
        <v>1090000</v>
      </c>
    </row>
    <row r="284" spans="1:11" ht="38.25">
      <c r="A284" s="6"/>
      <c r="B284" s="154" t="s">
        <v>10</v>
      </c>
      <c r="C284" s="154"/>
      <c r="D284" s="154"/>
      <c r="E284" s="154"/>
      <c r="F284" s="155"/>
      <c r="G284" s="16" t="s">
        <v>244</v>
      </c>
      <c r="H284" s="112" t="s">
        <v>245</v>
      </c>
      <c r="I284" s="14"/>
      <c r="J284" s="15">
        <f>SUM(J285)</f>
        <v>1646000</v>
      </c>
      <c r="K284" s="15">
        <f>SUM(K285)</f>
        <v>1090000</v>
      </c>
    </row>
    <row r="285" spans="1:11" ht="25.5">
      <c r="A285" s="6"/>
      <c r="B285" s="96"/>
      <c r="C285" s="96"/>
      <c r="D285" s="96"/>
      <c r="E285" s="96"/>
      <c r="F285" s="97"/>
      <c r="G285" s="29" t="s">
        <v>2</v>
      </c>
      <c r="H285" s="19" t="s">
        <v>0</v>
      </c>
      <c r="I285" s="14">
        <v>200</v>
      </c>
      <c r="J285" s="15">
        <v>1646000</v>
      </c>
      <c r="K285" s="15">
        <v>1090000</v>
      </c>
    </row>
    <row r="286" spans="1:11" ht="25.5">
      <c r="A286" s="6"/>
      <c r="B286" s="96"/>
      <c r="C286" s="96"/>
      <c r="D286" s="96"/>
      <c r="E286" s="96"/>
      <c r="F286" s="97"/>
      <c r="G286" s="29" t="s">
        <v>316</v>
      </c>
      <c r="H286" s="19" t="s">
        <v>317</v>
      </c>
      <c r="I286" s="14"/>
      <c r="J286" s="15">
        <f>SUM(J287)</f>
        <v>149000</v>
      </c>
      <c r="K286" s="15">
        <f>SUM(K287)</f>
        <v>99000</v>
      </c>
    </row>
    <row r="287" spans="1:11" ht="25.5">
      <c r="A287" s="6"/>
      <c r="B287" s="96"/>
      <c r="C287" s="96"/>
      <c r="D287" s="96"/>
      <c r="E287" s="96"/>
      <c r="F287" s="97"/>
      <c r="G287" s="29" t="s">
        <v>2</v>
      </c>
      <c r="H287" s="19" t="s">
        <v>0</v>
      </c>
      <c r="I287" s="14">
        <v>200</v>
      </c>
      <c r="J287" s="15">
        <v>149000</v>
      </c>
      <c r="K287" s="15">
        <v>99000</v>
      </c>
    </row>
    <row r="288" spans="1:11">
      <c r="A288" s="6"/>
      <c r="B288" s="96"/>
      <c r="C288" s="96"/>
      <c r="D288" s="96"/>
      <c r="E288" s="96"/>
      <c r="F288" s="97"/>
      <c r="G288" s="7" t="s">
        <v>8</v>
      </c>
      <c r="H288" s="142" t="s">
        <v>115</v>
      </c>
      <c r="I288" s="9" t="s">
        <v>0</v>
      </c>
      <c r="J288" s="10">
        <f>SUM(J289)</f>
        <v>25310302</v>
      </c>
      <c r="K288" s="10">
        <f>SUM(K289)</f>
        <v>21374172</v>
      </c>
    </row>
    <row r="289" spans="1:11">
      <c r="A289" s="6"/>
      <c r="B289" s="107"/>
      <c r="C289" s="107"/>
      <c r="D289" s="107"/>
      <c r="E289" s="107"/>
      <c r="F289" s="108"/>
      <c r="G289" s="55" t="s">
        <v>8</v>
      </c>
      <c r="H289" s="143" t="s">
        <v>115</v>
      </c>
      <c r="I289" s="12" t="s">
        <v>0</v>
      </c>
      <c r="J289" s="22">
        <f>SUM(J293+J295+J297+J300+J309+J312+J290+J304+J302+J306)</f>
        <v>25310302</v>
      </c>
      <c r="K289" s="22">
        <f>SUM(K293+K295+K297+K300+K309+K312+K290+K304+K302+K306)</f>
        <v>21374172</v>
      </c>
    </row>
    <row r="290" spans="1:11">
      <c r="A290" s="6"/>
      <c r="B290" s="107"/>
      <c r="C290" s="107"/>
      <c r="D290" s="107"/>
      <c r="E290" s="107"/>
      <c r="F290" s="108"/>
      <c r="G290" s="16" t="s">
        <v>64</v>
      </c>
      <c r="H290" s="87" t="s">
        <v>116</v>
      </c>
      <c r="I290" s="12"/>
      <c r="J290" s="15">
        <f>SUM(J291:J292)</f>
        <v>250000</v>
      </c>
      <c r="K290" s="15">
        <f>SUM(K291:K292)</f>
        <v>175000</v>
      </c>
    </row>
    <row r="291" spans="1:11" ht="25.5">
      <c r="A291" s="6"/>
      <c r="B291" s="102"/>
      <c r="C291" s="102"/>
      <c r="D291" s="102"/>
      <c r="E291" s="102"/>
      <c r="F291" s="103"/>
      <c r="G291" s="16" t="s">
        <v>2</v>
      </c>
      <c r="H291" s="19" t="s">
        <v>0</v>
      </c>
      <c r="I291" s="14">
        <v>200</v>
      </c>
      <c r="J291" s="25">
        <v>80000</v>
      </c>
      <c r="K291" s="25">
        <v>60000</v>
      </c>
    </row>
    <row r="292" spans="1:11">
      <c r="A292" s="6"/>
      <c r="B292" s="102"/>
      <c r="C292" s="102"/>
      <c r="D292" s="102"/>
      <c r="E292" s="102"/>
      <c r="F292" s="103"/>
      <c r="G292" s="62" t="s">
        <v>1</v>
      </c>
      <c r="H292" s="21" t="s">
        <v>0</v>
      </c>
      <c r="I292" s="14">
        <v>800</v>
      </c>
      <c r="J292" s="25">
        <v>170000</v>
      </c>
      <c r="K292" s="25">
        <v>115000</v>
      </c>
    </row>
    <row r="293" spans="1:11">
      <c r="A293" s="6"/>
      <c r="B293" s="156" t="s">
        <v>9</v>
      </c>
      <c r="C293" s="156"/>
      <c r="D293" s="156"/>
      <c r="E293" s="156"/>
      <c r="F293" s="157"/>
      <c r="G293" s="35" t="s">
        <v>62</v>
      </c>
      <c r="H293" s="87" t="s">
        <v>117</v>
      </c>
      <c r="I293" s="32"/>
      <c r="J293" s="15">
        <f>SUM(J294:J294)</f>
        <v>300000</v>
      </c>
      <c r="K293" s="15">
        <f>SUM(K294:K294)</f>
        <v>200000</v>
      </c>
    </row>
    <row r="294" spans="1:11">
      <c r="A294" s="6"/>
      <c r="B294" s="98"/>
      <c r="C294" s="98"/>
      <c r="D294" s="98"/>
      <c r="E294" s="98"/>
      <c r="F294" s="99"/>
      <c r="G294" s="62" t="s">
        <v>1</v>
      </c>
      <c r="H294" s="21" t="s">
        <v>0</v>
      </c>
      <c r="I294" s="14">
        <v>800</v>
      </c>
      <c r="J294" s="25">
        <v>300000</v>
      </c>
      <c r="K294" s="25">
        <v>200000</v>
      </c>
    </row>
    <row r="295" spans="1:11">
      <c r="A295" s="6"/>
      <c r="B295" s="96"/>
      <c r="C295" s="96"/>
      <c r="D295" s="96"/>
      <c r="E295" s="96"/>
      <c r="F295" s="97"/>
      <c r="G295" s="35" t="s">
        <v>60</v>
      </c>
      <c r="H295" s="87" t="s">
        <v>118</v>
      </c>
      <c r="I295" s="32"/>
      <c r="J295" s="15">
        <f>SUM(J296)</f>
        <v>2340000</v>
      </c>
      <c r="K295" s="15">
        <f>SUM(K296)</f>
        <v>570000</v>
      </c>
    </row>
    <row r="296" spans="1:11" ht="54" customHeight="1">
      <c r="A296" s="6"/>
      <c r="B296" s="96"/>
      <c r="C296" s="96"/>
      <c r="D296" s="96"/>
      <c r="E296" s="96"/>
      <c r="F296" s="97"/>
      <c r="G296" s="23" t="s">
        <v>3</v>
      </c>
      <c r="H296" s="87"/>
      <c r="I296" s="14">
        <v>100</v>
      </c>
      <c r="J296" s="15">
        <v>2340000</v>
      </c>
      <c r="K296" s="15">
        <v>570000</v>
      </c>
    </row>
    <row r="297" spans="1:11">
      <c r="A297" s="6"/>
      <c r="B297" s="96"/>
      <c r="C297" s="96"/>
      <c r="D297" s="96"/>
      <c r="E297" s="96"/>
      <c r="F297" s="97"/>
      <c r="G297" s="35" t="s">
        <v>7</v>
      </c>
      <c r="H297" s="87" t="s">
        <v>119</v>
      </c>
      <c r="I297" s="32"/>
      <c r="J297" s="15">
        <f>SUM(J298:J299)</f>
        <v>15213824</v>
      </c>
      <c r="K297" s="15">
        <f>SUM(K298:K299)</f>
        <v>14206720</v>
      </c>
    </row>
    <row r="298" spans="1:11" ht="54" customHeight="1">
      <c r="A298" s="6"/>
      <c r="B298" s="96"/>
      <c r="C298" s="96"/>
      <c r="D298" s="96"/>
      <c r="E298" s="96"/>
      <c r="F298" s="97"/>
      <c r="G298" s="29" t="s">
        <v>3</v>
      </c>
      <c r="H298" s="87"/>
      <c r="I298" s="14">
        <v>100</v>
      </c>
      <c r="J298" s="15">
        <v>12208824</v>
      </c>
      <c r="K298" s="15">
        <v>12214720</v>
      </c>
    </row>
    <row r="299" spans="1:11" ht="25.5">
      <c r="A299" s="6"/>
      <c r="B299" s="96"/>
      <c r="C299" s="96"/>
      <c r="D299" s="96"/>
      <c r="E299" s="96"/>
      <c r="F299" s="97"/>
      <c r="G299" s="16" t="s">
        <v>2</v>
      </c>
      <c r="H299" s="20" t="s">
        <v>0</v>
      </c>
      <c r="I299" s="14">
        <v>200</v>
      </c>
      <c r="J299" s="15">
        <v>3005000</v>
      </c>
      <c r="K299" s="15">
        <v>1992000</v>
      </c>
    </row>
    <row r="300" spans="1:11" ht="25.5">
      <c r="A300" s="6"/>
      <c r="B300" s="96"/>
      <c r="C300" s="96"/>
      <c r="D300" s="96"/>
      <c r="E300" s="96"/>
      <c r="F300" s="97"/>
      <c r="G300" s="35" t="s">
        <v>61</v>
      </c>
      <c r="H300" s="61" t="s">
        <v>120</v>
      </c>
      <c r="I300" s="32"/>
      <c r="J300" s="15">
        <f>SUM(J301:J301)</f>
        <v>650000</v>
      </c>
      <c r="K300" s="15">
        <f>SUM(K301:K301)</f>
        <v>430000</v>
      </c>
    </row>
    <row r="301" spans="1:11" ht="51.75" customHeight="1">
      <c r="A301" s="6"/>
      <c r="B301" s="96"/>
      <c r="C301" s="96"/>
      <c r="D301" s="96"/>
      <c r="E301" s="96"/>
      <c r="F301" s="97"/>
      <c r="G301" s="29" t="s">
        <v>3</v>
      </c>
      <c r="H301" s="61"/>
      <c r="I301" s="14">
        <v>100</v>
      </c>
      <c r="J301" s="15">
        <v>650000</v>
      </c>
      <c r="K301" s="15">
        <v>430000</v>
      </c>
    </row>
    <row r="302" spans="1:11" ht="25.5">
      <c r="A302" s="6"/>
      <c r="B302" s="96"/>
      <c r="C302" s="96"/>
      <c r="D302" s="96"/>
      <c r="E302" s="96"/>
      <c r="F302" s="97"/>
      <c r="G302" s="88" t="s">
        <v>246</v>
      </c>
      <c r="H302" s="72" t="s">
        <v>302</v>
      </c>
      <c r="I302" s="70"/>
      <c r="J302" s="15">
        <f>SUM(J303:J303)</f>
        <v>2460000</v>
      </c>
      <c r="K302" s="15">
        <f>SUM(K303:K303)</f>
        <v>1630000</v>
      </c>
    </row>
    <row r="303" spans="1:11">
      <c r="A303" s="6"/>
      <c r="B303" s="96"/>
      <c r="C303" s="96"/>
      <c r="D303" s="96"/>
      <c r="E303" s="96"/>
      <c r="F303" s="97"/>
      <c r="G303" s="16" t="s">
        <v>5</v>
      </c>
      <c r="H303" s="89"/>
      <c r="I303" s="14">
        <v>300</v>
      </c>
      <c r="J303" s="25">
        <v>2460000</v>
      </c>
      <c r="K303" s="25">
        <v>1630000</v>
      </c>
    </row>
    <row r="304" spans="1:11" ht="42" customHeight="1">
      <c r="A304" s="6"/>
      <c r="B304" s="96"/>
      <c r="C304" s="96"/>
      <c r="D304" s="96"/>
      <c r="E304" s="96"/>
      <c r="F304" s="97"/>
      <c r="G304" s="29" t="s">
        <v>299</v>
      </c>
      <c r="H304" s="20" t="s">
        <v>142</v>
      </c>
      <c r="I304" s="14"/>
      <c r="J304" s="15">
        <f>SUM(J305:J305)</f>
        <v>24241</v>
      </c>
      <c r="K304" s="15">
        <f>SUM(K305:K305)</f>
        <v>1715</v>
      </c>
    </row>
    <row r="305" spans="1:11" ht="25.5">
      <c r="A305" s="6"/>
      <c r="B305" s="96"/>
      <c r="C305" s="96"/>
      <c r="D305" s="96"/>
      <c r="E305" s="96"/>
      <c r="F305" s="97"/>
      <c r="G305" s="16" t="s">
        <v>2</v>
      </c>
      <c r="H305" s="20"/>
      <c r="I305" s="14">
        <v>200</v>
      </c>
      <c r="J305" s="15">
        <v>24241</v>
      </c>
      <c r="K305" s="15">
        <v>1715</v>
      </c>
    </row>
    <row r="306" spans="1:11" ht="29.25" customHeight="1">
      <c r="A306" s="6"/>
      <c r="B306" s="96"/>
      <c r="C306" s="96"/>
      <c r="D306" s="96"/>
      <c r="E306" s="96"/>
      <c r="F306" s="97"/>
      <c r="G306" s="16" t="s">
        <v>321</v>
      </c>
      <c r="H306" s="20" t="s">
        <v>322</v>
      </c>
      <c r="I306" s="14"/>
      <c r="J306" s="15">
        <f>SUM(J307:J308)</f>
        <v>2158493</v>
      </c>
      <c r="K306" s="15">
        <f>SUM(K307:K308)</f>
        <v>2246993</v>
      </c>
    </row>
    <row r="307" spans="1:11" ht="52.5" customHeight="1">
      <c r="A307" s="6"/>
      <c r="B307" s="96"/>
      <c r="C307" s="96"/>
      <c r="D307" s="96"/>
      <c r="E307" s="96"/>
      <c r="F307" s="97"/>
      <c r="G307" s="16" t="s">
        <v>3</v>
      </c>
      <c r="H307" s="20" t="s">
        <v>0</v>
      </c>
      <c r="I307" s="14">
        <v>100</v>
      </c>
      <c r="J307" s="15">
        <v>1942000</v>
      </c>
      <c r="K307" s="15">
        <v>2040000</v>
      </c>
    </row>
    <row r="308" spans="1:11" ht="25.5">
      <c r="A308" s="6"/>
      <c r="B308" s="96"/>
      <c r="C308" s="96"/>
      <c r="D308" s="96"/>
      <c r="E308" s="96"/>
      <c r="F308" s="97"/>
      <c r="G308" s="16" t="s">
        <v>2</v>
      </c>
      <c r="H308" s="20"/>
      <c r="I308" s="14">
        <v>200</v>
      </c>
      <c r="J308" s="15">
        <v>216493</v>
      </c>
      <c r="K308" s="15">
        <v>206993</v>
      </c>
    </row>
    <row r="309" spans="1:11" ht="51">
      <c r="A309" s="6"/>
      <c r="B309" s="96"/>
      <c r="C309" s="96"/>
      <c r="D309" s="96"/>
      <c r="E309" s="96"/>
      <c r="F309" s="97"/>
      <c r="G309" s="16" t="s">
        <v>300</v>
      </c>
      <c r="H309" s="61" t="s">
        <v>157</v>
      </c>
      <c r="I309" s="14"/>
      <c r="J309" s="15">
        <f>SUM(J310:J311)</f>
        <v>1779223</v>
      </c>
      <c r="K309" s="15">
        <f>SUM(K310:K311)</f>
        <v>1779223</v>
      </c>
    </row>
    <row r="310" spans="1:11" ht="54.75" customHeight="1">
      <c r="A310" s="6"/>
      <c r="B310" s="96"/>
      <c r="C310" s="96"/>
      <c r="D310" s="96"/>
      <c r="E310" s="96"/>
      <c r="F310" s="97"/>
      <c r="G310" s="16" t="s">
        <v>3</v>
      </c>
      <c r="H310" s="20" t="s">
        <v>0</v>
      </c>
      <c r="I310" s="14">
        <v>100</v>
      </c>
      <c r="J310" s="15">
        <v>1537963</v>
      </c>
      <c r="K310" s="15">
        <v>1537963</v>
      </c>
    </row>
    <row r="311" spans="1:11" ht="25.5">
      <c r="A311" s="6"/>
      <c r="B311" s="96"/>
      <c r="C311" s="96"/>
      <c r="D311" s="96"/>
      <c r="E311" s="96"/>
      <c r="F311" s="97"/>
      <c r="G311" s="16" t="s">
        <v>2</v>
      </c>
      <c r="H311" s="87"/>
      <c r="I311" s="14">
        <v>200</v>
      </c>
      <c r="J311" s="15">
        <v>241260</v>
      </c>
      <c r="K311" s="15">
        <v>241260</v>
      </c>
    </row>
    <row r="312" spans="1:11" ht="38.25">
      <c r="A312" s="6"/>
      <c r="B312" s="96"/>
      <c r="C312" s="96"/>
      <c r="D312" s="96"/>
      <c r="E312" s="96"/>
      <c r="F312" s="97"/>
      <c r="G312" s="16" t="s">
        <v>36</v>
      </c>
      <c r="H312" s="87" t="s">
        <v>158</v>
      </c>
      <c r="I312" s="14"/>
      <c r="J312" s="15">
        <f>SUM(J313:J314)</f>
        <v>134521</v>
      </c>
      <c r="K312" s="15">
        <f>SUM(K313:K314)</f>
        <v>134521</v>
      </c>
    </row>
    <row r="313" spans="1:11" ht="55.5" customHeight="1">
      <c r="A313" s="6"/>
      <c r="B313" s="96"/>
      <c r="C313" s="96"/>
      <c r="D313" s="96"/>
      <c r="E313" s="96"/>
      <c r="F313" s="97"/>
      <c r="G313" s="16" t="s">
        <v>3</v>
      </c>
      <c r="H313" s="87"/>
      <c r="I313" s="14">
        <v>100</v>
      </c>
      <c r="J313" s="15">
        <v>124521</v>
      </c>
      <c r="K313" s="15">
        <v>124521</v>
      </c>
    </row>
    <row r="314" spans="1:11" ht="25.5">
      <c r="A314" s="90"/>
      <c r="B314" s="96"/>
      <c r="C314" s="96"/>
      <c r="D314" s="96"/>
      <c r="E314" s="96"/>
      <c r="F314" s="97"/>
      <c r="G314" s="16" t="s">
        <v>2</v>
      </c>
      <c r="H314" s="20" t="s">
        <v>0</v>
      </c>
      <c r="I314" s="14">
        <v>200</v>
      </c>
      <c r="J314" s="15">
        <v>10000</v>
      </c>
      <c r="K314" s="15">
        <v>10000</v>
      </c>
    </row>
    <row r="315" spans="1:11">
      <c r="A315" s="90"/>
      <c r="B315" s="100"/>
      <c r="C315" s="100"/>
      <c r="D315" s="100"/>
      <c r="E315" s="100"/>
      <c r="F315" s="101"/>
      <c r="G315" s="7" t="s">
        <v>35</v>
      </c>
      <c r="H315" s="87"/>
      <c r="I315" s="14"/>
      <c r="J315" s="10">
        <f>SUM(J10+J78+J123+J145+J156+J186+J196+J212+J239+J256+J264+J281+J288+J181+J217+J269+J234+J111)</f>
        <v>1293522397.6600001</v>
      </c>
      <c r="K315" s="10">
        <f>SUM(K10+K78+K123+K145+K156+K186+K196+K212+K239+K256+K264+K281+K288+K181+K217+K269+K234+K111)</f>
        <v>1037055581</v>
      </c>
    </row>
    <row r="316" spans="1:11">
      <c r="A316" s="90"/>
      <c r="B316" s="100"/>
      <c r="C316" s="100"/>
      <c r="D316" s="100"/>
      <c r="E316" s="100"/>
      <c r="F316" s="101"/>
      <c r="G316" s="16" t="s">
        <v>345</v>
      </c>
      <c r="H316" s="83"/>
      <c r="I316" s="91"/>
      <c r="J316" s="15">
        <v>8711845</v>
      </c>
      <c r="K316" s="15">
        <v>12629740</v>
      </c>
    </row>
    <row r="317" spans="1:11">
      <c r="A317" s="90"/>
      <c r="B317" s="100"/>
      <c r="C317" s="100"/>
      <c r="D317" s="100"/>
      <c r="E317" s="100"/>
      <c r="F317" s="101"/>
      <c r="G317" s="7" t="s">
        <v>346</v>
      </c>
      <c r="H317" s="24" t="s">
        <v>0</v>
      </c>
      <c r="I317" s="94"/>
      <c r="J317" s="92">
        <f>SUM(J315+J316)</f>
        <v>1302234242.6600001</v>
      </c>
      <c r="K317" s="92">
        <f>SUM(K315+K316)</f>
        <v>1049685321</v>
      </c>
    </row>
  </sheetData>
  <mergeCells count="45">
    <mergeCell ref="B18:F18"/>
    <mergeCell ref="B19:F19"/>
    <mergeCell ref="B11:F11"/>
    <mergeCell ref="B15:F15"/>
    <mergeCell ref="B13:F13"/>
    <mergeCell ref="B14:F14"/>
    <mergeCell ref="B17:F17"/>
    <mergeCell ref="H1:K1"/>
    <mergeCell ref="B7:K7"/>
    <mergeCell ref="B10:F10"/>
    <mergeCell ref="G2:K2"/>
    <mergeCell ref="G3:K3"/>
    <mergeCell ref="H4:K4"/>
    <mergeCell ref="G5:K5"/>
    <mergeCell ref="B78:F78"/>
    <mergeCell ref="B79:F79"/>
    <mergeCell ref="B219:F219"/>
    <mergeCell ref="B126:F126"/>
    <mergeCell ref="B164:F164"/>
    <mergeCell ref="B148:F148"/>
    <mergeCell ref="B172:F172"/>
    <mergeCell ref="B171:F171"/>
    <mergeCell ref="B173:F173"/>
    <mergeCell ref="B157:F157"/>
    <mergeCell ref="B158:F158"/>
    <mergeCell ref="B84:F84"/>
    <mergeCell ref="B159:F159"/>
    <mergeCell ref="B92:F92"/>
    <mergeCell ref="B96:F96"/>
    <mergeCell ref="B153:F153"/>
    <mergeCell ref="B22:F22"/>
    <mergeCell ref="B25:F25"/>
    <mergeCell ref="B28:F28"/>
    <mergeCell ref="B23:F23"/>
    <mergeCell ref="B24:F24"/>
    <mergeCell ref="B27:F27"/>
    <mergeCell ref="B240:F240"/>
    <mergeCell ref="B239:F239"/>
    <mergeCell ref="B293:F293"/>
    <mergeCell ref="B260:F260"/>
    <mergeCell ref="B259:F259"/>
    <mergeCell ref="B284:F284"/>
    <mergeCell ref="B269:F269"/>
    <mergeCell ref="B243:F243"/>
    <mergeCell ref="B242:F242"/>
  </mergeCells>
  <printOptions horizontalCentered="1"/>
  <pageMargins left="0.59055118110236227" right="0.19685039370078741" top="0.59055118110236227" bottom="0.19685039370078741" header="0" footer="0"/>
  <pageSetup paperSize="9" scale="95" fitToHeight="0" orientation="portrait" r:id="rId1"/>
  <headerFooter differentFirst="1" scaleWithDoc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2</vt:lpstr>
      <vt:lpstr>'Приложение 2'!_GoBack</vt:lpstr>
      <vt:lpstr>'Приложение 2'!Заголовки_для_печати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Лобода Инна Анатольевна</dc:creator>
  <cp:lastModifiedBy>Владелец</cp:lastModifiedBy>
  <cp:lastPrinted>2025-08-11T12:53:24Z</cp:lastPrinted>
  <dcterms:created xsi:type="dcterms:W3CDTF">2013-10-18T09:34:20Z</dcterms:created>
  <dcterms:modified xsi:type="dcterms:W3CDTF">2025-10-24T10:59:03Z</dcterms:modified>
</cp:coreProperties>
</file>